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chart2.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0" yWindow="0" windowWidth="20490" windowHeight="7755"/>
  </bookViews>
  <sheets>
    <sheet name="Dashboard" sheetId="8" r:id="rId1"/>
    <sheet name="Chart Data" sheetId="9" r:id="rId2"/>
    <sheet name="Pivots" sheetId="6" r:id="rId3"/>
    <sheet name="Financial Dashboard" sheetId="3" r:id="rId4"/>
  </sheets>
  <definedNames>
    <definedName name="Industry">Pivots!$C$5</definedName>
    <definedName name="_xlnm.Print_Area" localSheetId="0">Dashboard!$B$2:$O$40</definedName>
    <definedName name="Product">Pivots!$C$4</definedName>
    <definedName name="PSWFormList_0" hidden="1">#REF!</definedName>
    <definedName name="PSWSeries_4_0_Values" hidden="1">#REF!</definedName>
    <definedName name="Slicer_Industry">#N/A</definedName>
    <definedName name="Slicer_Product">#N/A</definedName>
    <definedName name="Slicer_Year">#N/A</definedName>
  </definedNames>
  <calcPr calcId="145621"/>
  <pivotCaches>
    <pivotCache cacheId="56" r:id="rId5"/>
  </pivotCaches>
  <extLst>
    <ext xmlns:x14="http://schemas.microsoft.com/office/spreadsheetml/2009/9/main" uri="{BBE1A952-AA13-448e-AADC-164F8A28A991}">
      <x14:slicerCaches>
        <x14:slicerCache r:id="rId6"/>
        <x14:slicerCache r:id="rId7"/>
        <x14:slicerCache r:id="rId8"/>
      </x14:slicerCaches>
    </ext>
    <ext xmlns:x14="http://schemas.microsoft.com/office/spreadsheetml/2009/9/main" uri="{79F54976-1DA5-4618-B147-4CDE4B953A38}">
      <x14:workbookPr/>
    </ext>
  </extLst>
</workbook>
</file>

<file path=xl/calcChain.xml><?xml version="1.0" encoding="utf-8"?>
<calcChain xmlns="http://schemas.openxmlformats.org/spreadsheetml/2006/main">
  <c r="I5" i="9" l="1"/>
  <c r="B10" i="9"/>
  <c r="B9" i="9"/>
  <c r="B8" i="9"/>
  <c r="B7" i="9"/>
  <c r="B6" i="9"/>
  <c r="B5" i="9"/>
  <c r="B2" i="9"/>
  <c r="L26" i="8" l="1"/>
  <c r="L25" i="8"/>
  <c r="J26" i="8"/>
  <c r="J25" i="8"/>
  <c r="H26" i="8"/>
  <c r="H25" i="8"/>
  <c r="F26" i="8"/>
  <c r="F25" i="8"/>
  <c r="D26" i="8"/>
  <c r="D25" i="8"/>
  <c r="N26" i="8"/>
  <c r="N25" i="8"/>
  <c r="J3" i="9"/>
  <c r="K3" i="9"/>
  <c r="L3" i="9"/>
  <c r="M3" i="9"/>
  <c r="I3" i="9"/>
  <c r="N4" i="8" l="1"/>
  <c r="L4" i="8"/>
  <c r="J4" i="8"/>
  <c r="H4" i="8"/>
  <c r="F4" i="8"/>
  <c r="D4" i="8"/>
  <c r="C5" i="9" l="1"/>
  <c r="B35" i="9"/>
  <c r="D37" i="9" s="1"/>
  <c r="H8" i="9"/>
  <c r="L8" i="9" s="1"/>
  <c r="B27" i="9"/>
  <c r="H5" i="9"/>
  <c r="J5" i="9" s="1"/>
  <c r="B15" i="9"/>
  <c r="H9" i="9"/>
  <c r="P9" i="9" s="1"/>
  <c r="B31" i="9"/>
  <c r="H6" i="9"/>
  <c r="K6" i="9" s="1"/>
  <c r="B19" i="9"/>
  <c r="H7" i="9"/>
  <c r="Q7" i="9" s="1"/>
  <c r="B23" i="9"/>
  <c r="O5" i="9"/>
  <c r="E5" i="9"/>
  <c r="D14" i="8" s="1"/>
  <c r="E7" i="9"/>
  <c r="H14" i="8" s="1"/>
  <c r="E9" i="9"/>
  <c r="L14" i="8" s="1"/>
  <c r="E6" i="9"/>
  <c r="F14" i="8" s="1"/>
  <c r="E8" i="9"/>
  <c r="J14" i="8" s="1"/>
  <c r="E10" i="9"/>
  <c r="N14" i="8" s="1"/>
  <c r="H10" i="9"/>
  <c r="D5" i="9"/>
  <c r="C6" i="9"/>
  <c r="D6" i="9"/>
  <c r="C7" i="9"/>
  <c r="D7" i="9"/>
  <c r="C8" i="9"/>
  <c r="D8" i="9"/>
  <c r="C9" i="9"/>
  <c r="D9" i="9"/>
  <c r="C10" i="9"/>
  <c r="D10" i="9"/>
  <c r="Q6" i="9" l="1"/>
  <c r="M6" i="9"/>
  <c r="O6" i="9"/>
  <c r="O9" i="9"/>
  <c r="F10" i="9"/>
  <c r="L6" i="9"/>
  <c r="F6" i="9"/>
  <c r="F13" i="8" s="1"/>
  <c r="P5" i="9"/>
  <c r="F8" i="9"/>
  <c r="J13" i="8" s="1"/>
  <c r="F9" i="9"/>
  <c r="L13" i="8" s="1"/>
  <c r="O8" i="9"/>
  <c r="F7" i="9"/>
  <c r="H13" i="8" s="1"/>
  <c r="P8" i="9"/>
  <c r="D38" i="9"/>
  <c r="D35" i="9"/>
  <c r="I9" i="9"/>
  <c r="R9" i="9"/>
  <c r="R8" i="9"/>
  <c r="N9" i="9"/>
  <c r="M8" i="9"/>
  <c r="N8" i="9"/>
  <c r="O7" i="9"/>
  <c r="Q8" i="9"/>
  <c r="I8" i="9"/>
  <c r="I7" i="9"/>
  <c r="P6" i="9"/>
  <c r="K9" i="9"/>
  <c r="Q9" i="9"/>
  <c r="L9" i="9"/>
  <c r="J8" i="9"/>
  <c r="K8" i="9"/>
  <c r="D36" i="9"/>
  <c r="M9" i="9"/>
  <c r="J9" i="9"/>
  <c r="K5" i="9"/>
  <c r="J7" i="9"/>
  <c r="K7" i="9"/>
  <c r="R7" i="9"/>
  <c r="L7" i="9"/>
  <c r="J6" i="9"/>
  <c r="P7" i="9"/>
  <c r="N7" i="9"/>
  <c r="M7" i="9"/>
  <c r="V10" i="9"/>
  <c r="N19" i="8" s="1"/>
  <c r="Z10" i="9"/>
  <c r="N23" i="8" s="1"/>
  <c r="T10" i="9"/>
  <c r="N17" i="8" s="1"/>
  <c r="Y10" i="9"/>
  <c r="N22" i="8" s="1"/>
  <c r="S10" i="9"/>
  <c r="N16" i="8" s="1"/>
  <c r="W10" i="9"/>
  <c r="N20" i="8" s="1"/>
  <c r="X10" i="9"/>
  <c r="N21" i="8" s="1"/>
  <c r="U10" i="9"/>
  <c r="N18" i="8" s="1"/>
  <c r="N6" i="9"/>
  <c r="V6" i="9"/>
  <c r="F19" i="8" s="1"/>
  <c r="Z6" i="9"/>
  <c r="F23" i="8" s="1"/>
  <c r="T6" i="9"/>
  <c r="F17" i="8" s="1"/>
  <c r="Y6" i="9"/>
  <c r="F22" i="8" s="1"/>
  <c r="S6" i="9"/>
  <c r="F16" i="8" s="1"/>
  <c r="W6" i="9"/>
  <c r="F20" i="8" s="1"/>
  <c r="X6" i="9"/>
  <c r="F21" i="8" s="1"/>
  <c r="U6" i="9"/>
  <c r="F18" i="8" s="1"/>
  <c r="R5" i="9"/>
  <c r="V5" i="9"/>
  <c r="D19" i="8" s="1"/>
  <c r="Z5" i="9"/>
  <c r="D23" i="8" s="1"/>
  <c r="T5" i="9"/>
  <c r="D17" i="8" s="1"/>
  <c r="Y5" i="9"/>
  <c r="D22" i="8" s="1"/>
  <c r="S5" i="9"/>
  <c r="D16" i="8" s="1"/>
  <c r="W5" i="9"/>
  <c r="D20" i="8" s="1"/>
  <c r="X5" i="9"/>
  <c r="D21" i="8" s="1"/>
  <c r="U5" i="9"/>
  <c r="D18" i="8" s="1"/>
  <c r="V7" i="9"/>
  <c r="H19" i="8" s="1"/>
  <c r="Z7" i="9"/>
  <c r="H23" i="8" s="1"/>
  <c r="T7" i="9"/>
  <c r="H17" i="8" s="1"/>
  <c r="Y7" i="9"/>
  <c r="H22" i="8" s="1"/>
  <c r="S7" i="9"/>
  <c r="H16" i="8" s="1"/>
  <c r="W7" i="9"/>
  <c r="H20" i="8" s="1"/>
  <c r="X7" i="9"/>
  <c r="H21" i="8" s="1"/>
  <c r="U7" i="9"/>
  <c r="H18" i="8" s="1"/>
  <c r="V9" i="9"/>
  <c r="L19" i="8" s="1"/>
  <c r="Z9" i="9"/>
  <c r="L23" i="8" s="1"/>
  <c r="T9" i="9"/>
  <c r="L17" i="8" s="1"/>
  <c r="U9" i="9"/>
  <c r="L18" i="8" s="1"/>
  <c r="Y9" i="9"/>
  <c r="L22" i="8" s="1"/>
  <c r="S9" i="9"/>
  <c r="L16" i="8" s="1"/>
  <c r="W9" i="9"/>
  <c r="L20" i="8" s="1"/>
  <c r="X9" i="9"/>
  <c r="L21" i="8" s="1"/>
  <c r="V8" i="9"/>
  <c r="J19" i="8" s="1"/>
  <c r="Z8" i="9"/>
  <c r="J23" i="8" s="1"/>
  <c r="T8" i="9"/>
  <c r="J17" i="8" s="1"/>
  <c r="S8" i="9"/>
  <c r="J16" i="8" s="1"/>
  <c r="W8" i="9"/>
  <c r="J20" i="8" s="1"/>
  <c r="X8" i="9"/>
  <c r="J21" i="8" s="1"/>
  <c r="U8" i="9"/>
  <c r="J18" i="8" s="1"/>
  <c r="Y8" i="9"/>
  <c r="J22" i="8" s="1"/>
  <c r="D20" i="9"/>
  <c r="D19" i="9"/>
  <c r="D21" i="9"/>
  <c r="D22" i="9"/>
  <c r="D18" i="9"/>
  <c r="D15" i="9"/>
  <c r="D16" i="9"/>
  <c r="D17" i="9"/>
  <c r="R6" i="9"/>
  <c r="Q5" i="9"/>
  <c r="M5" i="9"/>
  <c r="L5" i="9"/>
  <c r="D24" i="9"/>
  <c r="D23" i="9"/>
  <c r="D25" i="9"/>
  <c r="D26" i="9"/>
  <c r="D31" i="9"/>
  <c r="D32" i="9"/>
  <c r="D33" i="9"/>
  <c r="D34" i="9"/>
  <c r="D27" i="9"/>
  <c r="D29" i="9"/>
  <c r="D30" i="9"/>
  <c r="D28" i="9"/>
  <c r="I6" i="9"/>
  <c r="N5" i="9"/>
  <c r="N13" i="8"/>
  <c r="N10" i="9"/>
  <c r="R10" i="9"/>
  <c r="L10" i="9"/>
  <c r="P10" i="9"/>
  <c r="J10" i="9"/>
  <c r="Q10" i="9"/>
  <c r="O10" i="9"/>
  <c r="M10" i="9"/>
  <c r="I10" i="9"/>
  <c r="K10" i="9"/>
</calcChain>
</file>

<file path=xl/sharedStrings.xml><?xml version="1.0" encoding="utf-8"?>
<sst xmlns="http://schemas.openxmlformats.org/spreadsheetml/2006/main" count="5725" uniqueCount="1066">
  <si>
    <t>Finance</t>
  </si>
  <si>
    <t>Fritz Klein</t>
  </si>
  <si>
    <t>Porter Le</t>
  </si>
  <si>
    <t>Oren Chase</t>
  </si>
  <si>
    <t>Nasim Hanson</t>
  </si>
  <si>
    <t>Bradley Valenzuela</t>
  </si>
  <si>
    <t>Customer</t>
  </si>
  <si>
    <t>Industry</t>
  </si>
  <si>
    <t>Region</t>
  </si>
  <si>
    <t>Product</t>
  </si>
  <si>
    <t>Estimated Revenue ($000)</t>
  </si>
  <si>
    <t>Actual Revenue ($000)</t>
  </si>
  <si>
    <t>Quarter</t>
  </si>
  <si>
    <t>Year</t>
  </si>
  <si>
    <t>Sales Rep</t>
  </si>
  <si>
    <t>YQ</t>
  </si>
  <si>
    <t>IYQ</t>
  </si>
  <si>
    <t>RYQ</t>
  </si>
  <si>
    <t>SYQ</t>
  </si>
  <si>
    <t>PYQ</t>
  </si>
  <si>
    <t>Consumer Goods</t>
  </si>
  <si>
    <t>Europe</t>
  </si>
  <si>
    <t>Q4</t>
  </si>
  <si>
    <t>North America</t>
  </si>
  <si>
    <t>Q3</t>
  </si>
  <si>
    <t>Services</t>
  </si>
  <si>
    <t>Asia Pacific</t>
  </si>
  <si>
    <t>Q2</t>
  </si>
  <si>
    <t>Q1</t>
  </si>
  <si>
    <t>Technology</t>
  </si>
  <si>
    <t>Healthcare</t>
  </si>
  <si>
    <t>Utilities</t>
  </si>
  <si>
    <t>Materials</t>
  </si>
  <si>
    <t>Middle East</t>
  </si>
  <si>
    <t>Entera CRM</t>
  </si>
  <si>
    <t>Industrial Goods</t>
  </si>
  <si>
    <t>Product1</t>
  </si>
  <si>
    <t>Product2</t>
  </si>
  <si>
    <t>Product3</t>
  </si>
  <si>
    <t>Product4</t>
  </si>
  <si>
    <t>South America</t>
  </si>
  <si>
    <t>Customer1</t>
  </si>
  <si>
    <t>Customer2</t>
  </si>
  <si>
    <t>Customer3</t>
  </si>
  <si>
    <t>Customer4</t>
  </si>
  <si>
    <t>Customer5</t>
  </si>
  <si>
    <t>Customer6</t>
  </si>
  <si>
    <t>Customer7</t>
  </si>
  <si>
    <t>Customer8</t>
  </si>
  <si>
    <t>Customer9</t>
  </si>
  <si>
    <t>Customer10</t>
  </si>
  <si>
    <t>Customer11</t>
  </si>
  <si>
    <t>Customer12</t>
  </si>
  <si>
    <t>Customer13</t>
  </si>
  <si>
    <t>Customer14</t>
  </si>
  <si>
    <t>Customer15</t>
  </si>
  <si>
    <t>Customer16</t>
  </si>
  <si>
    <t>Customer17</t>
  </si>
  <si>
    <t>Customer18</t>
  </si>
  <si>
    <t>Customer19</t>
  </si>
  <si>
    <t>Customer20</t>
  </si>
  <si>
    <t>Customer21</t>
  </si>
  <si>
    <t>Customer22</t>
  </si>
  <si>
    <t>Customer23</t>
  </si>
  <si>
    <t>Customer24</t>
  </si>
  <si>
    <t>Customer25</t>
  </si>
  <si>
    <t>Customer26</t>
  </si>
  <si>
    <t>Customer27</t>
  </si>
  <si>
    <t>Customer28</t>
  </si>
  <si>
    <t>Customer29</t>
  </si>
  <si>
    <t>Customer30</t>
  </si>
  <si>
    <t>Customer31</t>
  </si>
  <si>
    <t>Customer32</t>
  </si>
  <si>
    <t>Customer33</t>
  </si>
  <si>
    <t>Customer34</t>
  </si>
  <si>
    <t>Customer35</t>
  </si>
  <si>
    <t>Customer36</t>
  </si>
  <si>
    <t>Customer37</t>
  </si>
  <si>
    <t>Customer38</t>
  </si>
  <si>
    <t>Customer39</t>
  </si>
  <si>
    <t>Customer40</t>
  </si>
  <si>
    <t>Customer41</t>
  </si>
  <si>
    <t>Customer42</t>
  </si>
  <si>
    <t>Customer43</t>
  </si>
  <si>
    <t>Customer44</t>
  </si>
  <si>
    <t>Customer45</t>
  </si>
  <si>
    <t>Customer46</t>
  </si>
  <si>
    <t>Customer47</t>
  </si>
  <si>
    <t>Customer48</t>
  </si>
  <si>
    <t>Customer49</t>
  </si>
  <si>
    <t>Customer50</t>
  </si>
  <si>
    <t>Customer51</t>
  </si>
  <si>
    <t>Customer52</t>
  </si>
  <si>
    <t>Customer53</t>
  </si>
  <si>
    <t>Customer54</t>
  </si>
  <si>
    <t>Customer55</t>
  </si>
  <si>
    <t>Customer56</t>
  </si>
  <si>
    <t>Customer57</t>
  </si>
  <si>
    <t>Customer58</t>
  </si>
  <si>
    <t>Customer59</t>
  </si>
  <si>
    <t>Customer60</t>
  </si>
  <si>
    <t>Customer61</t>
  </si>
  <si>
    <t>Customer62</t>
  </si>
  <si>
    <t>Customer63</t>
  </si>
  <si>
    <t>Customer64</t>
  </si>
  <si>
    <t>Customer65</t>
  </si>
  <si>
    <t>Customer66</t>
  </si>
  <si>
    <t>Customer67</t>
  </si>
  <si>
    <t>Customer68</t>
  </si>
  <si>
    <t>Customer69</t>
  </si>
  <si>
    <t>Customer70</t>
  </si>
  <si>
    <t>Customer71</t>
  </si>
  <si>
    <t>Customer72</t>
  </si>
  <si>
    <t>Customer73</t>
  </si>
  <si>
    <t>Customer74</t>
  </si>
  <si>
    <t>Customer75</t>
  </si>
  <si>
    <t>Customer76</t>
  </si>
  <si>
    <t>Customer77</t>
  </si>
  <si>
    <t>Customer78</t>
  </si>
  <si>
    <t>Customer79</t>
  </si>
  <si>
    <t>Customer80</t>
  </si>
  <si>
    <t>Customer81</t>
  </si>
  <si>
    <t>Customer82</t>
  </si>
  <si>
    <t>Customer83</t>
  </si>
  <si>
    <t>Customer84</t>
  </si>
  <si>
    <t>Customer85</t>
  </si>
  <si>
    <t>Customer86</t>
  </si>
  <si>
    <t>Customer87</t>
  </si>
  <si>
    <t>Customer88</t>
  </si>
  <si>
    <t>Customer89</t>
  </si>
  <si>
    <t>Customer90</t>
  </si>
  <si>
    <t>Customer91</t>
  </si>
  <si>
    <t>Customer92</t>
  </si>
  <si>
    <t>Customer93</t>
  </si>
  <si>
    <t>Customer94</t>
  </si>
  <si>
    <t>Customer95</t>
  </si>
  <si>
    <t>Customer96</t>
  </si>
  <si>
    <t>Customer97</t>
  </si>
  <si>
    <t>Customer98</t>
  </si>
  <si>
    <t>Customer99</t>
  </si>
  <si>
    <t>Customer100</t>
  </si>
  <si>
    <t>Customer101</t>
  </si>
  <si>
    <t>Customer102</t>
  </si>
  <si>
    <t>Customer103</t>
  </si>
  <si>
    <t>Customer104</t>
  </si>
  <si>
    <t>Customer105</t>
  </si>
  <si>
    <t>Customer106</t>
  </si>
  <si>
    <t>Customer107</t>
  </si>
  <si>
    <t>Customer108</t>
  </si>
  <si>
    <t>Customer109</t>
  </si>
  <si>
    <t>Customer110</t>
  </si>
  <si>
    <t>Customer111</t>
  </si>
  <si>
    <t>Customer112</t>
  </si>
  <si>
    <t>Customer113</t>
  </si>
  <si>
    <t>Customer114</t>
  </si>
  <si>
    <t>Customer115</t>
  </si>
  <si>
    <t>Customer116</t>
  </si>
  <si>
    <t>Customer117</t>
  </si>
  <si>
    <t>Customer118</t>
  </si>
  <si>
    <t>Customer119</t>
  </si>
  <si>
    <t>Customer120</t>
  </si>
  <si>
    <t>Customer121</t>
  </si>
  <si>
    <t>Customer122</t>
  </si>
  <si>
    <t>Customer123</t>
  </si>
  <si>
    <t>Customer124</t>
  </si>
  <si>
    <t>Customer125</t>
  </si>
  <si>
    <t>Customer126</t>
  </si>
  <si>
    <t>Customer127</t>
  </si>
  <si>
    <t>Customer128</t>
  </si>
  <si>
    <t>Customer129</t>
  </si>
  <si>
    <t>Customer130</t>
  </si>
  <si>
    <t>Customer131</t>
  </si>
  <si>
    <t>Customer132</t>
  </si>
  <si>
    <t>Customer133</t>
  </si>
  <si>
    <t>Customer134</t>
  </si>
  <si>
    <t>Customer135</t>
  </si>
  <si>
    <t>Customer136</t>
  </si>
  <si>
    <t>Customer137</t>
  </si>
  <si>
    <t>Customer138</t>
  </si>
  <si>
    <t>Customer139</t>
  </si>
  <si>
    <t>Customer140</t>
  </si>
  <si>
    <t>Customer141</t>
  </si>
  <si>
    <t>Customer142</t>
  </si>
  <si>
    <t>Customer143</t>
  </si>
  <si>
    <t>Customer144</t>
  </si>
  <si>
    <t>Customer145</t>
  </si>
  <si>
    <t>Customer146</t>
  </si>
  <si>
    <t>Customer147</t>
  </si>
  <si>
    <t>Customer148</t>
  </si>
  <si>
    <t>Customer149</t>
  </si>
  <si>
    <t>Customer150</t>
  </si>
  <si>
    <t>Customer151</t>
  </si>
  <si>
    <t>Customer152</t>
  </si>
  <si>
    <t>Customer153</t>
  </si>
  <si>
    <t>Customer154</t>
  </si>
  <si>
    <t>Customer155</t>
  </si>
  <si>
    <t>Customer156</t>
  </si>
  <si>
    <t>Customer157</t>
  </si>
  <si>
    <t>Customer158</t>
  </si>
  <si>
    <t>Customer159</t>
  </si>
  <si>
    <t>Customer160</t>
  </si>
  <si>
    <t>Customer161</t>
  </si>
  <si>
    <t>Customer162</t>
  </si>
  <si>
    <t>Customer163</t>
  </si>
  <si>
    <t>Customer164</t>
  </si>
  <si>
    <t>Customer165</t>
  </si>
  <si>
    <t>Customer166</t>
  </si>
  <si>
    <t>Customer167</t>
  </si>
  <si>
    <t>Customer168</t>
  </si>
  <si>
    <t>Customer169</t>
  </si>
  <si>
    <t>Customer170</t>
  </si>
  <si>
    <t>Customer171</t>
  </si>
  <si>
    <t>Customer172</t>
  </si>
  <si>
    <t>Customer173</t>
  </si>
  <si>
    <t>Customer174</t>
  </si>
  <si>
    <t>Customer175</t>
  </si>
  <si>
    <t>Customer176</t>
  </si>
  <si>
    <t>Customer177</t>
  </si>
  <si>
    <t>Customer178</t>
  </si>
  <si>
    <t>Customer179</t>
  </si>
  <si>
    <t>Customer180</t>
  </si>
  <si>
    <t>Customer181</t>
  </si>
  <si>
    <t>Customer182</t>
  </si>
  <si>
    <t>Customer183</t>
  </si>
  <si>
    <t>Customer184</t>
  </si>
  <si>
    <t>Customer185</t>
  </si>
  <si>
    <t>Customer186</t>
  </si>
  <si>
    <t>Customer187</t>
  </si>
  <si>
    <t>Customer188</t>
  </si>
  <si>
    <t>Customer189</t>
  </si>
  <si>
    <t>Customer190</t>
  </si>
  <si>
    <t>Customer191</t>
  </si>
  <si>
    <t>Customer192</t>
  </si>
  <si>
    <t>Customer193</t>
  </si>
  <si>
    <t>Customer194</t>
  </si>
  <si>
    <t>Customer195</t>
  </si>
  <si>
    <t>Customer196</t>
  </si>
  <si>
    <t>Customer197</t>
  </si>
  <si>
    <t>Customer198</t>
  </si>
  <si>
    <t>Customer199</t>
  </si>
  <si>
    <t>Customer200</t>
  </si>
  <si>
    <t>Customer201</t>
  </si>
  <si>
    <t>Customer202</t>
  </si>
  <si>
    <t>Customer203</t>
  </si>
  <si>
    <t>Customer204</t>
  </si>
  <si>
    <t>Customer205</t>
  </si>
  <si>
    <t>Customer206</t>
  </si>
  <si>
    <t>Customer207</t>
  </si>
  <si>
    <t>Customer208</t>
  </si>
  <si>
    <t>Customer209</t>
  </si>
  <si>
    <t>Customer210</t>
  </si>
  <si>
    <t>Customer211</t>
  </si>
  <si>
    <t>Customer212</t>
  </si>
  <si>
    <t>Customer213</t>
  </si>
  <si>
    <t>Customer214</t>
  </si>
  <si>
    <t>Customer215</t>
  </si>
  <si>
    <t>Customer216</t>
  </si>
  <si>
    <t>Customer217</t>
  </si>
  <si>
    <t>Customer218</t>
  </si>
  <si>
    <t>Customer219</t>
  </si>
  <si>
    <t>Customer220</t>
  </si>
  <si>
    <t>Customer221</t>
  </si>
  <si>
    <t>Customer222</t>
  </si>
  <si>
    <t>Customer223</t>
  </si>
  <si>
    <t>Customer224</t>
  </si>
  <si>
    <t>Customer225</t>
  </si>
  <si>
    <t>Customer226</t>
  </si>
  <si>
    <t>Customer227</t>
  </si>
  <si>
    <t>Customer228</t>
  </si>
  <si>
    <t>Customer229</t>
  </si>
  <si>
    <t>Customer230</t>
  </si>
  <si>
    <t>Customer231</t>
  </si>
  <si>
    <t>Customer232</t>
  </si>
  <si>
    <t>Customer233</t>
  </si>
  <si>
    <t>Customer234</t>
  </si>
  <si>
    <t>Customer235</t>
  </si>
  <si>
    <t>Customer236</t>
  </si>
  <si>
    <t>Customer237</t>
  </si>
  <si>
    <t>Customer238</t>
  </si>
  <si>
    <t>Customer239</t>
  </si>
  <si>
    <t>Customer240</t>
  </si>
  <si>
    <t>Customer241</t>
  </si>
  <si>
    <t>Customer242</t>
  </si>
  <si>
    <t>Customer243</t>
  </si>
  <si>
    <t>Customer244</t>
  </si>
  <si>
    <t>Customer245</t>
  </si>
  <si>
    <t>Customer246</t>
  </si>
  <si>
    <t>Customer247</t>
  </si>
  <si>
    <t>Customer248</t>
  </si>
  <si>
    <t>Customer249</t>
  </si>
  <si>
    <t>Customer250</t>
  </si>
  <si>
    <t>Customer251</t>
  </si>
  <si>
    <t>Customer252</t>
  </si>
  <si>
    <t>Customer253</t>
  </si>
  <si>
    <t>Customer254</t>
  </si>
  <si>
    <t>Customer255</t>
  </si>
  <si>
    <t>Customer256</t>
  </si>
  <si>
    <t>Customer257</t>
  </si>
  <si>
    <t>Customer258</t>
  </si>
  <si>
    <t>Customer259</t>
  </si>
  <si>
    <t>Customer260</t>
  </si>
  <si>
    <t>Customer261</t>
  </si>
  <si>
    <t>Customer262</t>
  </si>
  <si>
    <t>Customer263</t>
  </si>
  <si>
    <t>Customer264</t>
  </si>
  <si>
    <t>Customer265</t>
  </si>
  <si>
    <t>Customer266</t>
  </si>
  <si>
    <t>Customer267</t>
  </si>
  <si>
    <t>Customer268</t>
  </si>
  <si>
    <t>Customer269</t>
  </si>
  <si>
    <t>Customer270</t>
  </si>
  <si>
    <t>Customer271</t>
  </si>
  <si>
    <t>Customer272</t>
  </si>
  <si>
    <t>Customer273</t>
  </si>
  <si>
    <t>Customer274</t>
  </si>
  <si>
    <t>Customer275</t>
  </si>
  <si>
    <t>Customer276</t>
  </si>
  <si>
    <t>Customer277</t>
  </si>
  <si>
    <t>Customer278</t>
  </si>
  <si>
    <t>Customer279</t>
  </si>
  <si>
    <t>Customer280</t>
  </si>
  <si>
    <t>Customer281</t>
  </si>
  <si>
    <t>Customer282</t>
  </si>
  <si>
    <t>Customer283</t>
  </si>
  <si>
    <t>Customer284</t>
  </si>
  <si>
    <t>Customer285</t>
  </si>
  <si>
    <t>Customer286</t>
  </si>
  <si>
    <t>Customer287</t>
  </si>
  <si>
    <t>Customer288</t>
  </si>
  <si>
    <t>Customer289</t>
  </si>
  <si>
    <t>Customer290</t>
  </si>
  <si>
    <t>Customer291</t>
  </si>
  <si>
    <t>Customer292</t>
  </si>
  <si>
    <t>Customer293</t>
  </si>
  <si>
    <t>Customer294</t>
  </si>
  <si>
    <t>Customer295</t>
  </si>
  <si>
    <t>Customer296</t>
  </si>
  <si>
    <t>Customer297</t>
  </si>
  <si>
    <t>Customer298</t>
  </si>
  <si>
    <t>Customer299</t>
  </si>
  <si>
    <t>Customer300</t>
  </si>
  <si>
    <t>Customer301</t>
  </si>
  <si>
    <t>Customer302</t>
  </si>
  <si>
    <t>Customer303</t>
  </si>
  <si>
    <t>Customer304</t>
  </si>
  <si>
    <t>Customer305</t>
  </si>
  <si>
    <t>Customer306</t>
  </si>
  <si>
    <t>Customer307</t>
  </si>
  <si>
    <t>Customer308</t>
  </si>
  <si>
    <t>Customer309</t>
  </si>
  <si>
    <t>Customer310</t>
  </si>
  <si>
    <t>Customer311</t>
  </si>
  <si>
    <t>Customer312</t>
  </si>
  <si>
    <t>Customer313</t>
  </si>
  <si>
    <t>Customer314</t>
  </si>
  <si>
    <t>Customer315</t>
  </si>
  <si>
    <t>Customer316</t>
  </si>
  <si>
    <t>Customer317</t>
  </si>
  <si>
    <t>Customer318</t>
  </si>
  <si>
    <t>Customer319</t>
  </si>
  <si>
    <t>Customer320</t>
  </si>
  <si>
    <t>Customer321</t>
  </si>
  <si>
    <t>Customer322</t>
  </si>
  <si>
    <t>Customer323</t>
  </si>
  <si>
    <t>Customer324</t>
  </si>
  <si>
    <t>Customer325</t>
  </si>
  <si>
    <t>Customer326</t>
  </si>
  <si>
    <t>Customer327</t>
  </si>
  <si>
    <t>Customer328</t>
  </si>
  <si>
    <t>Customer329</t>
  </si>
  <si>
    <t>Customer330</t>
  </si>
  <si>
    <t>Customer331</t>
  </si>
  <si>
    <t>Customer332</t>
  </si>
  <si>
    <t>Customer333</t>
  </si>
  <si>
    <t>Customer334</t>
  </si>
  <si>
    <t>Customer335</t>
  </si>
  <si>
    <t>Customer336</t>
  </si>
  <si>
    <t>Customer337</t>
  </si>
  <si>
    <t>Customer338</t>
  </si>
  <si>
    <t>Customer339</t>
  </si>
  <si>
    <t>Customer340</t>
  </si>
  <si>
    <t>Customer341</t>
  </si>
  <si>
    <t>Customer342</t>
  </si>
  <si>
    <t>Customer343</t>
  </si>
  <si>
    <t>Customer344</t>
  </si>
  <si>
    <t>Customer345</t>
  </si>
  <si>
    <t>Customer346</t>
  </si>
  <si>
    <t>Customer347</t>
  </si>
  <si>
    <t>Customer348</t>
  </si>
  <si>
    <t>Customer349</t>
  </si>
  <si>
    <t>Customer350</t>
  </si>
  <si>
    <t>Customer351</t>
  </si>
  <si>
    <t>Customer352</t>
  </si>
  <si>
    <t>Customer353</t>
  </si>
  <si>
    <t>Customer354</t>
  </si>
  <si>
    <t>Customer355</t>
  </si>
  <si>
    <t>Customer356</t>
  </si>
  <si>
    <t>Customer357</t>
  </si>
  <si>
    <t>Customer358</t>
  </si>
  <si>
    <t>Customer359</t>
  </si>
  <si>
    <t>Customer360</t>
  </si>
  <si>
    <t>Customer361</t>
  </si>
  <si>
    <t>Customer362</t>
  </si>
  <si>
    <t>Customer363</t>
  </si>
  <si>
    <t>Customer364</t>
  </si>
  <si>
    <t>Customer365</t>
  </si>
  <si>
    <t>Customer366</t>
  </si>
  <si>
    <t>Customer367</t>
  </si>
  <si>
    <t>Customer368</t>
  </si>
  <si>
    <t>Customer369</t>
  </si>
  <si>
    <t>Customer370</t>
  </si>
  <si>
    <t>Customer371</t>
  </si>
  <si>
    <t>Customer372</t>
  </si>
  <si>
    <t>Customer373</t>
  </si>
  <si>
    <t>Customer374</t>
  </si>
  <si>
    <t>Customer375</t>
  </si>
  <si>
    <t>Customer376</t>
  </si>
  <si>
    <t>Customer377</t>
  </si>
  <si>
    <t>Customer378</t>
  </si>
  <si>
    <t>Customer379</t>
  </si>
  <si>
    <t>Customer380</t>
  </si>
  <si>
    <t>Customer381</t>
  </si>
  <si>
    <t>Customer382</t>
  </si>
  <si>
    <t>Customer383</t>
  </si>
  <si>
    <t>Customer384</t>
  </si>
  <si>
    <t>Customer385</t>
  </si>
  <si>
    <t>Customer386</t>
  </si>
  <si>
    <t>Customer387</t>
  </si>
  <si>
    <t>Customer388</t>
  </si>
  <si>
    <t>Customer389</t>
  </si>
  <si>
    <t>Customer390</t>
  </si>
  <si>
    <t>Customer391</t>
  </si>
  <si>
    <t>Customer392</t>
  </si>
  <si>
    <t>Customer393</t>
  </si>
  <si>
    <t>Customer394</t>
  </si>
  <si>
    <t>Customer395</t>
  </si>
  <si>
    <t>Customer396</t>
  </si>
  <si>
    <t>Customer397</t>
  </si>
  <si>
    <t>Customer398</t>
  </si>
  <si>
    <t>Customer399</t>
  </si>
  <si>
    <t>Customer400</t>
  </si>
  <si>
    <t>Customer401</t>
  </si>
  <si>
    <t>Customer402</t>
  </si>
  <si>
    <t>Customer403</t>
  </si>
  <si>
    <t>Customer404</t>
  </si>
  <si>
    <t>Customer405</t>
  </si>
  <si>
    <t>Customer406</t>
  </si>
  <si>
    <t>Customer407</t>
  </si>
  <si>
    <t>Customer408</t>
  </si>
  <si>
    <t>Customer409</t>
  </si>
  <si>
    <t>Customer410</t>
  </si>
  <si>
    <t>Customer411</t>
  </si>
  <si>
    <t>Customer412</t>
  </si>
  <si>
    <t>Customer413</t>
  </si>
  <si>
    <t>Customer414</t>
  </si>
  <si>
    <t>Customer415</t>
  </si>
  <si>
    <t>Customer416</t>
  </si>
  <si>
    <t>Customer417</t>
  </si>
  <si>
    <t>Customer418</t>
  </si>
  <si>
    <t>Customer419</t>
  </si>
  <si>
    <t>Customer420</t>
  </si>
  <si>
    <t>Customer421</t>
  </si>
  <si>
    <t>Customer422</t>
  </si>
  <si>
    <t>Customer423</t>
  </si>
  <si>
    <t>Customer424</t>
  </si>
  <si>
    <t>Customer425</t>
  </si>
  <si>
    <t>Customer426</t>
  </si>
  <si>
    <t>Customer427</t>
  </si>
  <si>
    <t>Customer428</t>
  </si>
  <si>
    <t>Customer429</t>
  </si>
  <si>
    <t>Customer430</t>
  </si>
  <si>
    <t>Customer431</t>
  </si>
  <si>
    <t>Customer432</t>
  </si>
  <si>
    <t>Customer433</t>
  </si>
  <si>
    <t>Customer434</t>
  </si>
  <si>
    <t>Customer435</t>
  </si>
  <si>
    <t>Customer436</t>
  </si>
  <si>
    <t>Customer437</t>
  </si>
  <si>
    <t>Customer438</t>
  </si>
  <si>
    <t>Customer439</t>
  </si>
  <si>
    <t>Customer440</t>
  </si>
  <si>
    <t>Customer441</t>
  </si>
  <si>
    <t>Customer442</t>
  </si>
  <si>
    <t>Customer443</t>
  </si>
  <si>
    <t>Customer444</t>
  </si>
  <si>
    <t>Customer445</t>
  </si>
  <si>
    <t>Customer446</t>
  </si>
  <si>
    <t>Customer447</t>
  </si>
  <si>
    <t>Customer448</t>
  </si>
  <si>
    <t>Customer449</t>
  </si>
  <si>
    <t>Customer450</t>
  </si>
  <si>
    <t>Customer451</t>
  </si>
  <si>
    <t>Customer452</t>
  </si>
  <si>
    <t>Customer453</t>
  </si>
  <si>
    <t>Customer454</t>
  </si>
  <si>
    <t>Customer455</t>
  </si>
  <si>
    <t>Customer456</t>
  </si>
  <si>
    <t>Customer457</t>
  </si>
  <si>
    <t>Customer458</t>
  </si>
  <si>
    <t>Customer459</t>
  </si>
  <si>
    <t>Customer460</t>
  </si>
  <si>
    <t>Customer461</t>
  </si>
  <si>
    <t>Customer462</t>
  </si>
  <si>
    <t>Customer463</t>
  </si>
  <si>
    <t>Customer464</t>
  </si>
  <si>
    <t>Customer465</t>
  </si>
  <si>
    <t>Customer466</t>
  </si>
  <si>
    <t>Customer467</t>
  </si>
  <si>
    <t>Customer468</t>
  </si>
  <si>
    <t>Customer469</t>
  </si>
  <si>
    <t>Customer470</t>
  </si>
  <si>
    <t>Customer471</t>
  </si>
  <si>
    <t>Customer472</t>
  </si>
  <si>
    <t>Customer473</t>
  </si>
  <si>
    <t>Customer474</t>
  </si>
  <si>
    <t>Customer475</t>
  </si>
  <si>
    <t>Customer476</t>
  </si>
  <si>
    <t>Customer477</t>
  </si>
  <si>
    <t>Customer478</t>
  </si>
  <si>
    <t>Customer479</t>
  </si>
  <si>
    <t>Customer480</t>
  </si>
  <si>
    <t>Customer481</t>
  </si>
  <si>
    <t>Customer482</t>
  </si>
  <si>
    <t>Customer483</t>
  </si>
  <si>
    <t>Customer484</t>
  </si>
  <si>
    <t>Customer485</t>
  </si>
  <si>
    <t>Customer486</t>
  </si>
  <si>
    <t>Customer487</t>
  </si>
  <si>
    <t>Customer488</t>
  </si>
  <si>
    <t>Customer489</t>
  </si>
  <si>
    <t>Customer490</t>
  </si>
  <si>
    <t>Customer491</t>
  </si>
  <si>
    <t>Customer492</t>
  </si>
  <si>
    <t>Customer493</t>
  </si>
  <si>
    <t>Customer494</t>
  </si>
  <si>
    <t>Customer495</t>
  </si>
  <si>
    <t>Customer496</t>
  </si>
  <si>
    <t>Customer497</t>
  </si>
  <si>
    <t>Customer498</t>
  </si>
  <si>
    <t>Customer499</t>
  </si>
  <si>
    <t>Customer500</t>
  </si>
  <si>
    <t>Customer501</t>
  </si>
  <si>
    <t>Customer502</t>
  </si>
  <si>
    <t>Customer503</t>
  </si>
  <si>
    <t>2006Q4</t>
  </si>
  <si>
    <t>Consumer Goods2006Q4</t>
  </si>
  <si>
    <t>Europe2006Q4</t>
  </si>
  <si>
    <t>Fritz Klein2006Q4</t>
  </si>
  <si>
    <t>Product12006Q4</t>
  </si>
  <si>
    <t>2008Q3</t>
  </si>
  <si>
    <t>Consumer Goods2008Q3</t>
  </si>
  <si>
    <t>North America2008Q3</t>
  </si>
  <si>
    <t>Porter Le2008Q3</t>
  </si>
  <si>
    <t>Product22008Q3</t>
  </si>
  <si>
    <t>2006Q3</t>
  </si>
  <si>
    <t>Services2006Q3</t>
  </si>
  <si>
    <t>Asia Pacific2006Q3</t>
  </si>
  <si>
    <t>Oren Chase2006Q3</t>
  </si>
  <si>
    <t>Product12006Q3</t>
  </si>
  <si>
    <t>2008Q4</t>
  </si>
  <si>
    <t>Finance2008Q4</t>
  </si>
  <si>
    <t>North America2008Q4</t>
  </si>
  <si>
    <t>Porter Le2008Q4</t>
  </si>
  <si>
    <t>Product22008Q4</t>
  </si>
  <si>
    <t>2006Q2</t>
  </si>
  <si>
    <t>Consumer Goods2006Q2</t>
  </si>
  <si>
    <t>Europe2006Q2</t>
  </si>
  <si>
    <t>Fritz Klein2006Q2</t>
  </si>
  <si>
    <t>Product32006Q2</t>
  </si>
  <si>
    <t>2007Q1</t>
  </si>
  <si>
    <t>Services2007Q1</t>
  </si>
  <si>
    <t>North America2007Q1</t>
  </si>
  <si>
    <t>Porter Le2007Q1</t>
  </si>
  <si>
    <t>Product42007Q1</t>
  </si>
  <si>
    <t>2005Q4</t>
  </si>
  <si>
    <t>Technology2005Q4</t>
  </si>
  <si>
    <t>North America2005Q4</t>
  </si>
  <si>
    <t>Porter Le2005Q4</t>
  </si>
  <si>
    <t>Product42005Q4</t>
  </si>
  <si>
    <t>2003Q4</t>
  </si>
  <si>
    <t>Consumer Goods2003Q4</t>
  </si>
  <si>
    <t>Europe2003Q4</t>
  </si>
  <si>
    <t>Fritz Klein2003Q4</t>
  </si>
  <si>
    <t>Product22003Q4</t>
  </si>
  <si>
    <t>Healthcare2005Q4</t>
  </si>
  <si>
    <t>Asia Pacific2005Q4</t>
  </si>
  <si>
    <t>Oren Chase2005Q4</t>
  </si>
  <si>
    <t>Product22005Q4</t>
  </si>
  <si>
    <t>2005Q2</t>
  </si>
  <si>
    <t>Consumer Goods2005Q2</t>
  </si>
  <si>
    <t>Europe2005Q2</t>
  </si>
  <si>
    <t>Fritz Klein2005Q2</t>
  </si>
  <si>
    <t>Product22005Q2</t>
  </si>
  <si>
    <t>2007Q4</t>
  </si>
  <si>
    <t>Utilities2007Q4</t>
  </si>
  <si>
    <t>South America2007Q4</t>
  </si>
  <si>
    <t>Nasim Hanson2007Q4</t>
  </si>
  <si>
    <t>Product22007Q4</t>
  </si>
  <si>
    <t>Technology2006Q3</t>
  </si>
  <si>
    <t>Europe2006Q3</t>
  </si>
  <si>
    <t>Fritz Klein2006Q3</t>
  </si>
  <si>
    <t>Product42006Q3</t>
  </si>
  <si>
    <t>Materials2006Q4</t>
  </si>
  <si>
    <t>Product32006Q4</t>
  </si>
  <si>
    <t>Materials2006Q3</t>
  </si>
  <si>
    <t>Middle East2006Q3</t>
  </si>
  <si>
    <t>Bradley Valenzuela2006Q3</t>
  </si>
  <si>
    <t>2004Q3</t>
  </si>
  <si>
    <t>Materials2004Q3</t>
  </si>
  <si>
    <t>South America2004Q3</t>
  </si>
  <si>
    <t>Nasim Hanson2004Q3</t>
  </si>
  <si>
    <t>Product32004Q3</t>
  </si>
  <si>
    <t>Consumer Goods2004Q3</t>
  </si>
  <si>
    <t>North America2004Q3</t>
  </si>
  <si>
    <t>Porter Le2004Q3</t>
  </si>
  <si>
    <t>Product12004Q3</t>
  </si>
  <si>
    <t>Materials2008Q3</t>
  </si>
  <si>
    <t>Product42008Q3</t>
  </si>
  <si>
    <t>2007Q2</t>
  </si>
  <si>
    <t>Finance2007Q2</t>
  </si>
  <si>
    <t>North America2007Q2</t>
  </si>
  <si>
    <t>Porter Le2007Q2</t>
  </si>
  <si>
    <t>Product22007Q2</t>
  </si>
  <si>
    <t>Services2005Q2</t>
  </si>
  <si>
    <t>Asia Pacific2005Q2</t>
  </si>
  <si>
    <t>Oren Chase2005Q2</t>
  </si>
  <si>
    <t>Services2006Q2</t>
  </si>
  <si>
    <t>North America2006Q2</t>
  </si>
  <si>
    <t>Porter Le2006Q2</t>
  </si>
  <si>
    <t>2005Q1</t>
  </si>
  <si>
    <t>Utilities2005Q1</t>
  </si>
  <si>
    <t>South America2005Q1</t>
  </si>
  <si>
    <t>Nasim Hanson2005Q1</t>
  </si>
  <si>
    <t>Product42005Q1</t>
  </si>
  <si>
    <t>2007Q3</t>
  </si>
  <si>
    <t>Finance2007Q3</t>
  </si>
  <si>
    <t>Europe2007Q3</t>
  </si>
  <si>
    <t>Fritz Klein2007Q3</t>
  </si>
  <si>
    <t>Product22007Q3</t>
  </si>
  <si>
    <t>2003Q2</t>
  </si>
  <si>
    <t>Healthcare2003Q2</t>
  </si>
  <si>
    <t>North America2003Q2</t>
  </si>
  <si>
    <t>Porter Le2003Q2</t>
  </si>
  <si>
    <t>Product42003Q2</t>
  </si>
  <si>
    <t>2004Q2</t>
  </si>
  <si>
    <t>Technology2004Q2</t>
  </si>
  <si>
    <t>Asia Pacific2004Q2</t>
  </si>
  <si>
    <t>Oren Chase2004Q2</t>
  </si>
  <si>
    <t>Product12004Q2</t>
  </si>
  <si>
    <t>2006Q1</t>
  </si>
  <si>
    <t>Technology2006Q1</t>
  </si>
  <si>
    <t>Europe2006Q1</t>
  </si>
  <si>
    <t>Fritz Klein2006Q1</t>
  </si>
  <si>
    <t>Entera CRM2006Q1</t>
  </si>
  <si>
    <t>Consumer Goods2008Q4</t>
  </si>
  <si>
    <t>Europe2008Q4</t>
  </si>
  <si>
    <t>Fritz Klein2008Q4</t>
  </si>
  <si>
    <t>Product12008Q4</t>
  </si>
  <si>
    <t>Utilities2007Q2</t>
  </si>
  <si>
    <t>Product42007Q2</t>
  </si>
  <si>
    <t>Materials2007Q1</t>
  </si>
  <si>
    <t>Middle East2007Q1</t>
  </si>
  <si>
    <t>Bradley Valenzuela2007Q1</t>
  </si>
  <si>
    <t>Consumer Goods2007Q4</t>
  </si>
  <si>
    <t>Europe2007Q4</t>
  </si>
  <si>
    <t>Fritz Klein2007Q4</t>
  </si>
  <si>
    <t>Industrial Goods2006Q3</t>
  </si>
  <si>
    <t>Product32006Q3</t>
  </si>
  <si>
    <t>Finance2006Q4</t>
  </si>
  <si>
    <t>2008Q2</t>
  </si>
  <si>
    <t>Consumer Goods2008Q2</t>
  </si>
  <si>
    <t>Europe2008Q2</t>
  </si>
  <si>
    <t>Fritz Klein2008Q2</t>
  </si>
  <si>
    <t>Product12008Q2</t>
  </si>
  <si>
    <t>Services2007Q4</t>
  </si>
  <si>
    <t>North America2007Q4</t>
  </si>
  <si>
    <t>Porter Le2007Q4</t>
  </si>
  <si>
    <t>Finance2004Q3</t>
  </si>
  <si>
    <t>Entera CRM2004Q3</t>
  </si>
  <si>
    <t>Europe2007Q2</t>
  </si>
  <si>
    <t>Fritz Klein2007Q2</t>
  </si>
  <si>
    <t>Product32007Q2</t>
  </si>
  <si>
    <t>Technology2008Q2</t>
  </si>
  <si>
    <t>Entera CRM2008Q2</t>
  </si>
  <si>
    <t>Materials2008Q2</t>
  </si>
  <si>
    <t>Product32008Q2</t>
  </si>
  <si>
    <t>Product22007Q1</t>
  </si>
  <si>
    <t>Materials2007Q3</t>
  </si>
  <si>
    <t>Product42007Q3</t>
  </si>
  <si>
    <t>2003Q3</t>
  </si>
  <si>
    <t>Consumer Goods2003Q3</t>
  </si>
  <si>
    <t>Europe2003Q3</t>
  </si>
  <si>
    <t>Fritz Klein2003Q3</t>
  </si>
  <si>
    <t>Entera CRM2003Q3</t>
  </si>
  <si>
    <t>Middle East2007Q3</t>
  </si>
  <si>
    <t>Bradley Valenzuela2007Q3</t>
  </si>
  <si>
    <t>Product12007Q3</t>
  </si>
  <si>
    <t>Utilities2005Q4</t>
  </si>
  <si>
    <t>South America2005Q4</t>
  </si>
  <si>
    <t>Nasim Hanson2005Q4</t>
  </si>
  <si>
    <t>Materials2003Q3</t>
  </si>
  <si>
    <t>North America2003Q3</t>
  </si>
  <si>
    <t>Porter Le2003Q3</t>
  </si>
  <si>
    <t>Product42003Q3</t>
  </si>
  <si>
    <t>2008Q1</t>
  </si>
  <si>
    <t>Services2008Q1</t>
  </si>
  <si>
    <t>North America2008Q1</t>
  </si>
  <si>
    <t>Porter Le2008Q1</t>
  </si>
  <si>
    <t>Product32008Q1</t>
  </si>
  <si>
    <t>2003Q1</t>
  </si>
  <si>
    <t>Technology2003Q1</t>
  </si>
  <si>
    <t>Europe2003Q1</t>
  </si>
  <si>
    <t>Fritz Klein2003Q1</t>
  </si>
  <si>
    <t>Entera CRM2003Q1</t>
  </si>
  <si>
    <t>Product22008Q1</t>
  </si>
  <si>
    <t>Consumer Goods2004Q2</t>
  </si>
  <si>
    <t>Europe2004Q2</t>
  </si>
  <si>
    <t>Fritz Klein2004Q2</t>
  </si>
  <si>
    <t>Healthcare2006Q2</t>
  </si>
  <si>
    <t>Product12006Q2</t>
  </si>
  <si>
    <t>Product32005Q2</t>
  </si>
  <si>
    <t>Materials2006Q2</t>
  </si>
  <si>
    <t>South America2006Q2</t>
  </si>
  <si>
    <t>Nasim Hanson2006Q2</t>
  </si>
  <si>
    <t>Finance2003Q3</t>
  </si>
  <si>
    <t>Asia Pacific2003Q3</t>
  </si>
  <si>
    <t>Oren Chase2003Q3</t>
  </si>
  <si>
    <t>Finance2005Q1</t>
  </si>
  <si>
    <t>Europe2005Q1</t>
  </si>
  <si>
    <t>Fritz Klein2005Q1</t>
  </si>
  <si>
    <t>Product32005Q1</t>
  </si>
  <si>
    <t>2005Q3</t>
  </si>
  <si>
    <t>Technology2005Q3</t>
  </si>
  <si>
    <t>Europe2005Q3</t>
  </si>
  <si>
    <t>Fritz Klein2005Q3</t>
  </si>
  <si>
    <t>Product32005Q3</t>
  </si>
  <si>
    <t>North America2005Q1</t>
  </si>
  <si>
    <t>Porter Le2005Q1</t>
  </si>
  <si>
    <t>North America2006Q4</t>
  </si>
  <si>
    <t>Porter Le2006Q4</t>
  </si>
  <si>
    <t>Product42006Q4</t>
  </si>
  <si>
    <t>Technology2003Q2</t>
  </si>
  <si>
    <t>Asia Pacific2003Q2</t>
  </si>
  <si>
    <t>Oren Chase2003Q2</t>
  </si>
  <si>
    <t>North America2008Q2</t>
  </si>
  <si>
    <t>Porter Le2008Q2</t>
  </si>
  <si>
    <t>Product22006Q2</t>
  </si>
  <si>
    <t>Healthcare2008Q1</t>
  </si>
  <si>
    <t>South America2008Q1</t>
  </si>
  <si>
    <t>Nasim Hanson2008Q1</t>
  </si>
  <si>
    <t>Finance2007Q4</t>
  </si>
  <si>
    <t>Product32007Q4</t>
  </si>
  <si>
    <t>Industrial Goods2003Q3</t>
  </si>
  <si>
    <t>Product32003Q3</t>
  </si>
  <si>
    <t>Asia Pacific2006Q4</t>
  </si>
  <si>
    <t>Oren Chase2006Q4</t>
  </si>
  <si>
    <t>Entera CRM2006Q4</t>
  </si>
  <si>
    <t>Utilities2006Q1</t>
  </si>
  <si>
    <t>North America2006Q1</t>
  </si>
  <si>
    <t>Porter Le2006Q1</t>
  </si>
  <si>
    <t>Product12006Q1</t>
  </si>
  <si>
    <t>Healthcare2003Q1</t>
  </si>
  <si>
    <t>Services2004Q3</t>
  </si>
  <si>
    <t>Finance2004Q2</t>
  </si>
  <si>
    <t>North America2004Q2</t>
  </si>
  <si>
    <t>Porter Le2004Q2</t>
  </si>
  <si>
    <t>Product32004Q2</t>
  </si>
  <si>
    <t>Consumer Goods2003Q1</t>
  </si>
  <si>
    <t>Materials2005Q2</t>
  </si>
  <si>
    <t>South America2005Q2</t>
  </si>
  <si>
    <t>Nasim Hanson2005Q2</t>
  </si>
  <si>
    <t>Product22003Q3</t>
  </si>
  <si>
    <t>Materials2007Q4</t>
  </si>
  <si>
    <t>Healthcare2007Q1</t>
  </si>
  <si>
    <t>Product32007Q1</t>
  </si>
  <si>
    <t>Finance2005Q3</t>
  </si>
  <si>
    <t>North America2005Q3</t>
  </si>
  <si>
    <t>Porter Le2005Q3</t>
  </si>
  <si>
    <t>Entera CRM2005Q3</t>
  </si>
  <si>
    <t>Utilities2005Q3</t>
  </si>
  <si>
    <t>South America2005Q3</t>
  </si>
  <si>
    <t>Nasim Hanson2005Q3</t>
  </si>
  <si>
    <t>Product12005Q3</t>
  </si>
  <si>
    <t>Entera CRM2007Q4</t>
  </si>
  <si>
    <t>2004Q4</t>
  </si>
  <si>
    <t>Materials2004Q4</t>
  </si>
  <si>
    <t>Asia Pacific2004Q4</t>
  </si>
  <si>
    <t>Oren Chase2004Q4</t>
  </si>
  <si>
    <t>Entera CRM2004Q4</t>
  </si>
  <si>
    <t>Consumer Goods2007Q1</t>
  </si>
  <si>
    <t>Europe2007Q1</t>
  </si>
  <si>
    <t>Fritz Klein2007Q1</t>
  </si>
  <si>
    <t>Finance2007Q1</t>
  </si>
  <si>
    <t>2004Q1</t>
  </si>
  <si>
    <t>Finance2004Q1</t>
  </si>
  <si>
    <t>Europe2004Q1</t>
  </si>
  <si>
    <t>Fritz Klein2004Q1</t>
  </si>
  <si>
    <t>Product32004Q1</t>
  </si>
  <si>
    <t>Healthcare2005Q2</t>
  </si>
  <si>
    <t>North America2005Q2</t>
  </si>
  <si>
    <t>Porter Le2005Q2</t>
  </si>
  <si>
    <t>Consumer Goods2006Q3</t>
  </si>
  <si>
    <t>North America2006Q3</t>
  </si>
  <si>
    <t>Porter Le2006Q3</t>
  </si>
  <si>
    <t>Services2008Q4</t>
  </si>
  <si>
    <t>Asia Pacific2008Q4</t>
  </si>
  <si>
    <t>Oren Chase2008Q4</t>
  </si>
  <si>
    <t>Product32008Q4</t>
  </si>
  <si>
    <t>Industrial Goods2003Q2</t>
  </si>
  <si>
    <t>Product12003Q2</t>
  </si>
  <si>
    <t>North America2003Q1</t>
  </si>
  <si>
    <t>Porter Le2003Q1</t>
  </si>
  <si>
    <t>Healthcare2003Q4</t>
  </si>
  <si>
    <t>Product42003Q4</t>
  </si>
  <si>
    <t>Finance2004Q4</t>
  </si>
  <si>
    <t>North America2004Q4</t>
  </si>
  <si>
    <t>Porter Le2004Q4</t>
  </si>
  <si>
    <t>Product12004Q4</t>
  </si>
  <si>
    <t>Services2005Q4</t>
  </si>
  <si>
    <t>Utilities2005Q2</t>
  </si>
  <si>
    <t>Entera CRM2005Q2</t>
  </si>
  <si>
    <t>Europe2005Q4</t>
  </si>
  <si>
    <t>Fritz Klein2005Q4</t>
  </si>
  <si>
    <t>Product32005Q4</t>
  </si>
  <si>
    <t>Healthcare2005Q3</t>
  </si>
  <si>
    <t>Product42005Q3</t>
  </si>
  <si>
    <t>Services2003Q1</t>
  </si>
  <si>
    <t>Asia Pacific2003Q1</t>
  </si>
  <si>
    <t>Oren Chase2003Q1</t>
  </si>
  <si>
    <t>Finance2003Q2</t>
  </si>
  <si>
    <t>Product22003Q2</t>
  </si>
  <si>
    <t>Healthcare2008Q2</t>
  </si>
  <si>
    <t>Entera CRM2005Q4</t>
  </si>
  <si>
    <t>Finance2003Q4</t>
  </si>
  <si>
    <t>North America2003Q4</t>
  </si>
  <si>
    <t>Porter Le2003Q4</t>
  </si>
  <si>
    <t>Consumer Goods2005Q1</t>
  </si>
  <si>
    <t>Asia Pacific2005Q1</t>
  </si>
  <si>
    <t>Oren Chase2005Q1</t>
  </si>
  <si>
    <t>Product12005Q1</t>
  </si>
  <si>
    <t>Materials2008Q4</t>
  </si>
  <si>
    <t>Entera CRM2008Q4</t>
  </si>
  <si>
    <t>Europe2008Q3</t>
  </si>
  <si>
    <t>Fritz Klein2008Q3</t>
  </si>
  <si>
    <t>Product32008Q3</t>
  </si>
  <si>
    <t>Europe2003Q2</t>
  </si>
  <si>
    <t>Fritz Klein2003Q2</t>
  </si>
  <si>
    <t>Entera CRM2007Q1</t>
  </si>
  <si>
    <t>Healthcare2004Q2</t>
  </si>
  <si>
    <t>Product22004Q2</t>
  </si>
  <si>
    <t>Technology2008Q3</t>
  </si>
  <si>
    <t>Asia Pacific2008Q3</t>
  </si>
  <si>
    <t>Oren Chase2008Q3</t>
  </si>
  <si>
    <t>Entera CRM2008Q3</t>
  </si>
  <si>
    <t>Product12003Q4</t>
  </si>
  <si>
    <t>Services2006Q1</t>
  </si>
  <si>
    <t>Asia Pacific2006Q1</t>
  </si>
  <si>
    <t>Oren Chase2006Q1</t>
  </si>
  <si>
    <t>Healthcare2006Q4</t>
  </si>
  <si>
    <t>Product42006Q2</t>
  </si>
  <si>
    <t>Product42005Q2</t>
  </si>
  <si>
    <t>Healthcare2004Q4</t>
  </si>
  <si>
    <t>Product22004Q4</t>
  </si>
  <si>
    <t>Product42008Q4</t>
  </si>
  <si>
    <t>Consumer Goods2005Q4</t>
  </si>
  <si>
    <t>North America2007Q3</t>
  </si>
  <si>
    <t>Porter Le2007Q3</t>
  </si>
  <si>
    <t>Product12005Q4</t>
  </si>
  <si>
    <t>Materials2003Q1</t>
  </si>
  <si>
    <t>South America2003Q1</t>
  </si>
  <si>
    <t>Nasim Hanson2003Q1</t>
  </si>
  <si>
    <t>Product12003Q1</t>
  </si>
  <si>
    <t>Product42004Q3</t>
  </si>
  <si>
    <t>South America2007Q1</t>
  </si>
  <si>
    <t>Nasim Hanson2007Q1</t>
  </si>
  <si>
    <t>Asia Pacific2004Q3</t>
  </si>
  <si>
    <t>Oren Chase2004Q3</t>
  </si>
  <si>
    <t>Product22005Q3</t>
  </si>
  <si>
    <t>Healthcare2007Q3</t>
  </si>
  <si>
    <t>South America2007Q3</t>
  </si>
  <si>
    <t>Nasim Hanson2007Q3</t>
  </si>
  <si>
    <t>Materials2003Q2</t>
  </si>
  <si>
    <t>Finance2008Q3</t>
  </si>
  <si>
    <t>Product42003Q1</t>
  </si>
  <si>
    <t>Technology2003Q4</t>
  </si>
  <si>
    <t>Entera CRM2003Q4</t>
  </si>
  <si>
    <t>Materials2007Q2</t>
  </si>
  <si>
    <t>South America2007Q2</t>
  </si>
  <si>
    <t>Nasim Hanson2007Q2</t>
  </si>
  <si>
    <t>Entera CRM2007Q2</t>
  </si>
  <si>
    <t>Services2008Q3</t>
  </si>
  <si>
    <t>Consumer Goods2003Q2</t>
  </si>
  <si>
    <t>Product32003Q2</t>
  </si>
  <si>
    <t>Finance2008Q2</t>
  </si>
  <si>
    <t>Product22008Q2</t>
  </si>
  <si>
    <t>Finance2003Q1</t>
  </si>
  <si>
    <t>Product22003Q1</t>
  </si>
  <si>
    <t>Services2003Q4</t>
  </si>
  <si>
    <t>Middle East2004Q3</t>
  </si>
  <si>
    <t>Bradley Valenzuela2004Q3</t>
  </si>
  <si>
    <t>Consumer Goods2005Q3</t>
  </si>
  <si>
    <t>Asia Pacific2005Q3</t>
  </si>
  <si>
    <t>Oren Chase2005Q3</t>
  </si>
  <si>
    <t>Product12005Q2</t>
  </si>
  <si>
    <t>Finance2005Q2</t>
  </si>
  <si>
    <t>Finance2005Q4</t>
  </si>
  <si>
    <t>Product22006Q3</t>
  </si>
  <si>
    <t>South America2003Q3</t>
  </si>
  <si>
    <t>Nasim Hanson2003Q3</t>
  </si>
  <si>
    <t>Technology2004Q4</t>
  </si>
  <si>
    <t>Healthcare2005Q1</t>
  </si>
  <si>
    <t>Entera CRM2005Q1</t>
  </si>
  <si>
    <t>Services2003Q3</t>
  </si>
  <si>
    <t>Product12003Q3</t>
  </si>
  <si>
    <t>Product12008Q3</t>
  </si>
  <si>
    <t>Asia Pacific2003Q4</t>
  </si>
  <si>
    <t>Oren Chase2003Q4</t>
  </si>
  <si>
    <t>Healthcare2007Q2</t>
  </si>
  <si>
    <t>Asia Pacific2007Q2</t>
  </si>
  <si>
    <t>Oren Chase2007Q2</t>
  </si>
  <si>
    <t>Consumer Goods2007Q2</t>
  </si>
  <si>
    <t>Product12007Q2</t>
  </si>
  <si>
    <t>Asia Pacific2006Q2</t>
  </si>
  <si>
    <t>Oren Chase2006Q2</t>
  </si>
  <si>
    <t>Materials2006Q1</t>
  </si>
  <si>
    <t>South America2006Q1</t>
  </si>
  <si>
    <t>Nasim Hanson2006Q1</t>
  </si>
  <si>
    <t>Consumer Goods2004Q4</t>
  </si>
  <si>
    <t>Product42004Q4</t>
  </si>
  <si>
    <t>Asia Pacific2008Q2</t>
  </si>
  <si>
    <t>Oren Chase2008Q2</t>
  </si>
  <si>
    <t>Technology2007Q1</t>
  </si>
  <si>
    <t>Product12007Q1</t>
  </si>
  <si>
    <t>Technology2006Q4</t>
  </si>
  <si>
    <t>Product22006Q4</t>
  </si>
  <si>
    <t>Product32003Q4</t>
  </si>
  <si>
    <t>Materials2003Q4</t>
  </si>
  <si>
    <t>Middle East2004Q4</t>
  </si>
  <si>
    <t>Bradley Valenzuela2004Q4</t>
  </si>
  <si>
    <t>Product32004Q4</t>
  </si>
  <si>
    <t>Healthcare2008Q4</t>
  </si>
  <si>
    <t>South America2008Q4</t>
  </si>
  <si>
    <t>Nasim Hanson2008Q4</t>
  </si>
  <si>
    <t>Technology2007Q2</t>
  </si>
  <si>
    <t>Services2007Q3</t>
  </si>
  <si>
    <t>Materials2004Q1</t>
  </si>
  <si>
    <t>South America2004Q1</t>
  </si>
  <si>
    <t>Nasim Hanson2004Q1</t>
  </si>
  <si>
    <t>Product22004Q1</t>
  </si>
  <si>
    <t>Services2006Q4</t>
  </si>
  <si>
    <t>Industrial Goods2005Q2</t>
  </si>
  <si>
    <t>Middle East2008Q4</t>
  </si>
  <si>
    <t>Bradley Valenzuela2008Q4</t>
  </si>
  <si>
    <t>Healthcare2006Q1</t>
  </si>
  <si>
    <t>Product42006Q1</t>
  </si>
  <si>
    <t>Services2003Q2</t>
  </si>
  <si>
    <t>Entera CRM2004Q2</t>
  </si>
  <si>
    <t>Middle East2003Q2</t>
  </si>
  <si>
    <t>Bradley Valenzuela2003Q2</t>
  </si>
  <si>
    <t>Asia Pacific2007Q1</t>
  </si>
  <si>
    <t>Oren Chase2007Q1</t>
  </si>
  <si>
    <t>Technology2006Q2</t>
  </si>
  <si>
    <t>Entera CRM2006Q2</t>
  </si>
  <si>
    <t>Entera CRM2007Q3</t>
  </si>
  <si>
    <t>Services2005Q1</t>
  </si>
  <si>
    <t>Product12007Q4</t>
  </si>
  <si>
    <t>Healthcare2004Q3</t>
  </si>
  <si>
    <t>Services2005Q3</t>
  </si>
  <si>
    <t>Utilities2006Q2</t>
  </si>
  <si>
    <t>Middle East2008Q2</t>
  </si>
  <si>
    <t>Bradley Valenzuela2008Q2</t>
  </si>
  <si>
    <t>Technology2004Q3</t>
  </si>
  <si>
    <t>Entera CRM2006Q3</t>
  </si>
  <si>
    <t>Technology2005Q2</t>
  </si>
  <si>
    <t>Asia Pacific2008Q1</t>
  </si>
  <si>
    <t>Oren Chase2008Q1</t>
  </si>
  <si>
    <t>Utilities2004Q4</t>
  </si>
  <si>
    <t>South America2004Q4</t>
  </si>
  <si>
    <t>Nasim Hanson2004Q4</t>
  </si>
  <si>
    <t>Utilities2007Q1</t>
  </si>
  <si>
    <t>Entera CRM2003Q2</t>
  </si>
  <si>
    <t>Product32003Q1</t>
  </si>
  <si>
    <t>Asia Pacific2007Q4</t>
  </si>
  <si>
    <t>Oren Chase2007Q4</t>
  </si>
  <si>
    <t>Utilities2008Q1</t>
  </si>
  <si>
    <t>Technology2004Q1</t>
  </si>
  <si>
    <t>North America2004Q1</t>
  </si>
  <si>
    <t>Porter Le2004Q1</t>
  </si>
  <si>
    <t>Product12004Q1</t>
  </si>
  <si>
    <t>Technology2003Q3</t>
  </si>
  <si>
    <t>Europe2008Q1</t>
  </si>
  <si>
    <t>Fritz Klein2008Q1</t>
  </si>
  <si>
    <t>Product22005Q1</t>
  </si>
  <si>
    <t>Product12008Q1</t>
  </si>
  <si>
    <t>Consumer Goods2008Q1</t>
  </si>
  <si>
    <t>Entera CRM2008Q1</t>
  </si>
  <si>
    <t>Materials2008Q1</t>
  </si>
  <si>
    <t>Product42008Q1</t>
  </si>
  <si>
    <t>Utilities2006Q4</t>
  </si>
  <si>
    <t>South America2006Q4</t>
  </si>
  <si>
    <t>Nasim Hanson2006Q4</t>
  </si>
  <si>
    <t>Industrial Goods2004Q3</t>
  </si>
  <si>
    <t>Product42008Q2</t>
  </si>
  <si>
    <t>Materials2004Q2</t>
  </si>
  <si>
    <t>Product42004Q2</t>
  </si>
  <si>
    <t>South America2003Q4</t>
  </si>
  <si>
    <t>Nasim Hanson2003Q4</t>
  </si>
  <si>
    <t>Materials2005Q4</t>
  </si>
  <si>
    <t>Services2004Q4</t>
  </si>
  <si>
    <t>Finance2006Q1</t>
  </si>
  <si>
    <t>Services2007Q2</t>
  </si>
  <si>
    <t>Technology2007Q3</t>
  </si>
  <si>
    <t>Asia Pacific2007Q3</t>
  </si>
  <si>
    <t>Oren Chase2007Q3</t>
  </si>
  <si>
    <t>Materials2005Q3</t>
  </si>
  <si>
    <t>Healthcare2007Q4</t>
  </si>
  <si>
    <t>Utilities2003Q2</t>
  </si>
  <si>
    <t>Finance2008Q1</t>
  </si>
  <si>
    <t>Services2008Q2</t>
  </si>
  <si>
    <t>Materials2005Q1</t>
  </si>
  <si>
    <t>Middle East2006Q2</t>
  </si>
  <si>
    <t>Bradley Valenzuela2006Q2</t>
  </si>
  <si>
    <t>Middle East2006Q4</t>
  </si>
  <si>
    <t>Bradley Valenzuela2006Q4</t>
  </si>
  <si>
    <t>Europe2004Q4</t>
  </si>
  <si>
    <t>Fritz Klein2004Q4</t>
  </si>
  <si>
    <t>Product42004Q1</t>
  </si>
  <si>
    <t>Product32006Q1</t>
  </si>
  <si>
    <t>Asia Pacific2004Q1</t>
  </si>
  <si>
    <t>Oren Chase2004Q1</t>
  </si>
  <si>
    <t>Consumer Goods2007Q3</t>
  </si>
  <si>
    <t>Product32007Q3</t>
  </si>
  <si>
    <t>Product22006Q1</t>
  </si>
  <si>
    <t>Industrial Goods2008Q4</t>
  </si>
  <si>
    <t>Utilities2007Q3</t>
  </si>
  <si>
    <t>Finance2006Q2</t>
  </si>
  <si>
    <t>Services2004Q1</t>
  </si>
  <si>
    <t>Europe2004Q3</t>
  </si>
  <si>
    <t>Fritz Klein2004Q3</t>
  </si>
  <si>
    <t>Middle East2004Q1</t>
  </si>
  <si>
    <t>Bradley Valenzuela2004Q1</t>
  </si>
  <si>
    <t>Industrial Goods2003Q1</t>
  </si>
  <si>
    <t>Consumer Goods2006Q1</t>
  </si>
  <si>
    <t>Utilities2003Q1</t>
  </si>
  <si>
    <t>Finance2006Q3</t>
  </si>
  <si>
    <t>Services2004Q2</t>
  </si>
  <si>
    <t>Industrial Goods2006Q2</t>
  </si>
  <si>
    <t>Technology2005Q1</t>
  </si>
  <si>
    <t>Row Labels</t>
  </si>
  <si>
    <t>Grand Total</t>
  </si>
  <si>
    <t>Column Labels</t>
  </si>
  <si>
    <t>Sum of Estimated Revenue ($000)</t>
  </si>
  <si>
    <t>Sum of Actual Revenue ($000)</t>
  </si>
  <si>
    <t>(All)</t>
  </si>
  <si>
    <t>Sum of % Revenue over Estimate</t>
  </si>
  <si>
    <t>Actual</t>
  </si>
  <si>
    <t>Estimated</t>
  </si>
  <si>
    <t>% Revenue over Estimate</t>
  </si>
  <si>
    <t>Rolling 6 Years</t>
  </si>
  <si>
    <t>Sales Rep to Region Matchup</t>
  </si>
  <si>
    <t>Change from Previous Year</t>
  </si>
  <si>
    <t>Change from Previous Year &gt;&gt;</t>
  </si>
  <si>
    <t>+/- Estimated Revenue &gt;&gt;</t>
  </si>
  <si>
    <t>Top Sales Rep &gt;&gt;</t>
  </si>
  <si>
    <t>Top Product &gt;&gt;</t>
  </si>
  <si>
    <t>Quarterly Trend &gt;&gt;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</si>
</sst>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20" x14ac:knownFonts="1">
    <font>
      <sz val="11"/>
      <color theme="1"/>
      <name val="Calibri"/>
      <family val="2"/>
      <scheme val="minor"/>
    </font>
    <font>
      <sz val="11"/>
      <color indexed="8"/>
      <name val="Calibri"/>
      <family val="2"/>
    </font>
    <font>
      <sz val="11"/>
      <color theme="1"/>
      <name val="Calibri"/>
      <family val="2"/>
      <charset val="162"/>
      <scheme val="minor"/>
    </font>
    <font>
      <sz val="10"/>
      <name val="Verdana"/>
      <family val="2"/>
    </font>
    <font>
      <sz val="11"/>
      <color theme="1"/>
      <name val="Calibri"/>
      <family val="2"/>
      <scheme val="minor"/>
    </font>
    <font>
      <sz val="10"/>
      <color theme="1"/>
      <name val="Calibri"/>
      <family val="2"/>
      <scheme val="minor"/>
    </font>
    <font>
      <sz val="8"/>
      <color theme="1"/>
      <name val="Calibri"/>
      <family val="2"/>
      <scheme val="minor"/>
    </font>
    <font>
      <sz val="9"/>
      <color theme="1"/>
      <name val="Calibri"/>
      <family val="2"/>
      <scheme val="minor"/>
    </font>
    <font>
      <sz val="11"/>
      <color theme="8"/>
      <name val="Calibri"/>
      <family val="2"/>
      <scheme val="minor"/>
    </font>
    <font>
      <sz val="9"/>
      <color theme="1" tint="0.34998626667073579"/>
      <name val="Calibri"/>
      <family val="2"/>
      <scheme val="minor"/>
    </font>
    <font>
      <sz val="12"/>
      <color theme="1" tint="0.34998626667073579"/>
      <name val="Calibri"/>
      <family val="2"/>
      <scheme val="minor"/>
    </font>
    <font>
      <b/>
      <sz val="14"/>
      <color theme="3"/>
      <name val="Calibri"/>
      <family val="2"/>
      <scheme val="minor"/>
    </font>
    <font>
      <sz val="9"/>
      <color theme="1" tint="0.14999847407452621"/>
      <name val="Calibri"/>
      <family val="2"/>
      <scheme val="minor"/>
    </font>
    <font>
      <b/>
      <sz val="12"/>
      <color theme="3"/>
      <name val="Calibri"/>
      <family val="2"/>
      <scheme val="minor"/>
    </font>
    <font>
      <sz val="12"/>
      <color theme="3"/>
      <name val="Calibri"/>
      <family val="2"/>
      <scheme val="minor"/>
    </font>
    <font>
      <b/>
      <sz val="12"/>
      <color theme="6"/>
      <name val="Calibri"/>
      <family val="2"/>
      <scheme val="minor"/>
    </font>
    <font>
      <sz val="11"/>
      <color theme="1" tint="0.249977111117893"/>
      <name val="Calibri"/>
      <family val="2"/>
      <scheme val="minor"/>
    </font>
    <font>
      <sz val="16"/>
      <color theme="1" tint="0.34998626667073579"/>
      <name val="Calibri"/>
      <family val="2"/>
      <scheme val="minor"/>
    </font>
    <font>
      <sz val="11"/>
      <color theme="6"/>
      <name val="Calibri"/>
      <family val="2"/>
      <scheme val="minor"/>
    </font>
    <font>
      <b/>
      <sz val="11"/>
      <color theme="6"/>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14996795556505021"/>
      </bottom>
      <diagonal/>
    </border>
  </borders>
  <cellStyleXfs count="5">
    <xf numFmtId="0" fontId="0" fillId="0" borderId="0"/>
    <xf numFmtId="0" fontId="1" fillId="0" borderId="0" applyFill="0" applyProtection="0"/>
    <xf numFmtId="0" fontId="2" fillId="0" borderId="0"/>
    <xf numFmtId="0" fontId="3" fillId="0" borderId="0"/>
    <xf numFmtId="9" fontId="4" fillId="0" borderId="0" applyFont="0" applyFill="0" applyBorder="0" applyAlignment="0" applyProtection="0"/>
  </cellStyleXfs>
  <cellXfs count="50">
    <xf numFmtId="0" fontId="0" fillId="0" borderId="0" xfId="0"/>
    <xf numFmtId="0" fontId="0" fillId="0" borderId="0" xfId="0" pivotButton="1"/>
    <xf numFmtId="0" fontId="0" fillId="0" borderId="0" xfId="0" applyAlignment="1">
      <alignment horizontal="left"/>
    </xf>
    <xf numFmtId="0" fontId="0" fillId="0" borderId="0" xfId="0" applyNumberFormat="1"/>
    <xf numFmtId="10" fontId="0" fillId="0" borderId="0" xfId="0" applyNumberFormat="1"/>
    <xf numFmtId="9" fontId="0" fillId="0" borderId="0" xfId="0" applyNumberFormat="1"/>
    <xf numFmtId="0" fontId="6" fillId="0" borderId="0" xfId="0" applyFont="1" applyAlignment="1">
      <alignment horizontal="center" vertical="center"/>
    </xf>
    <xf numFmtId="0" fontId="6" fillId="0" borderId="0" xfId="0" applyFont="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xf>
    <xf numFmtId="9" fontId="0" fillId="0" borderId="1" xfId="4" applyFont="1" applyBorder="1" applyAlignment="1">
      <alignment horizontal="center"/>
    </xf>
    <xf numFmtId="0" fontId="0" fillId="0" borderId="0" xfId="0" quotePrefix="1"/>
    <xf numFmtId="0" fontId="0" fillId="0" borderId="1" xfId="0" applyFill="1" applyBorder="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0" fillId="0" borderId="0" xfId="0" applyNumberFormat="1"/>
    <xf numFmtId="0" fontId="8" fillId="0" borderId="0" xfId="0" applyFont="1"/>
    <xf numFmtId="0" fontId="0" fillId="0" borderId="0" xfId="0" applyBorder="1"/>
    <xf numFmtId="0" fontId="8" fillId="0" borderId="0" xfId="0" applyFont="1" applyBorder="1"/>
    <xf numFmtId="0" fontId="0" fillId="0" borderId="2" xfId="0" applyBorder="1"/>
    <xf numFmtId="0" fontId="7" fillId="0" borderId="0" xfId="0" applyFont="1"/>
    <xf numFmtId="0" fontId="9" fillId="0" borderId="0" xfId="0" applyFont="1" applyAlignment="1">
      <alignment horizontal="right"/>
    </xf>
    <xf numFmtId="9" fontId="7" fillId="0" borderId="0" xfId="0" applyNumberFormat="1" applyFont="1"/>
    <xf numFmtId="0" fontId="0" fillId="0" borderId="0" xfId="0" applyFill="1"/>
    <xf numFmtId="0" fontId="0" fillId="0" borderId="0" xfId="0" applyFont="1"/>
    <xf numFmtId="0" fontId="0" fillId="0" borderId="0" xfId="0" applyFont="1" applyFill="1"/>
    <xf numFmtId="164" fontId="11" fillId="0" borderId="0" xfId="0" applyNumberFormat="1" applyFont="1" applyFill="1" applyAlignment="1">
      <alignment horizontal="center" vertical="center"/>
    </xf>
    <xf numFmtId="164" fontId="11" fillId="0" borderId="0" xfId="0" applyNumberFormat="1" applyFont="1" applyAlignment="1">
      <alignment horizontal="center" vertical="center"/>
    </xf>
    <xf numFmtId="9" fontId="12" fillId="0" borderId="0" xfId="0" applyNumberFormat="1" applyFont="1" applyFill="1" applyAlignment="1">
      <alignment horizontal="left"/>
    </xf>
    <xf numFmtId="9" fontId="12" fillId="0" borderId="0" xfId="0" applyNumberFormat="1" applyFont="1" applyAlignment="1">
      <alignment horizontal="left"/>
    </xf>
    <xf numFmtId="0" fontId="0" fillId="0" borderId="0" xfId="0" applyAlignment="1">
      <alignment vertical="top"/>
    </xf>
    <xf numFmtId="164" fontId="14" fillId="0" borderId="0" xfId="0" applyNumberFormat="1" applyFont="1" applyFill="1" applyAlignment="1">
      <alignment horizontal="center" vertical="top"/>
    </xf>
    <xf numFmtId="164" fontId="14" fillId="0" borderId="0" xfId="0" applyNumberFormat="1" applyFont="1" applyAlignment="1">
      <alignment horizontal="center" vertical="top"/>
    </xf>
    <xf numFmtId="0" fontId="0" fillId="0" borderId="0" xfId="0" applyFont="1" applyAlignment="1">
      <alignment vertical="top"/>
    </xf>
    <xf numFmtId="0" fontId="9" fillId="0" borderId="0" xfId="0" applyFont="1" applyAlignment="1">
      <alignment horizontal="right" indent="1"/>
    </xf>
    <xf numFmtId="0" fontId="15" fillId="0" borderId="3" xfId="0" applyFont="1" applyBorder="1" applyAlignment="1">
      <alignment horizontal="right" indent="1"/>
    </xf>
    <xf numFmtId="0" fontId="15" fillId="0" borderId="0" xfId="0" applyFont="1" applyAlignment="1">
      <alignment horizontal="right" indent="1"/>
    </xf>
    <xf numFmtId="9" fontId="16" fillId="0" borderId="0" xfId="0" applyNumberFormat="1" applyFont="1" applyFill="1" applyAlignment="1">
      <alignment horizontal="left"/>
    </xf>
    <xf numFmtId="0" fontId="17" fillId="0" borderId="0" xfId="0" applyFont="1" applyFill="1" applyAlignment="1">
      <alignment horizontal="center" vertical="top"/>
    </xf>
    <xf numFmtId="0" fontId="17" fillId="0" borderId="0" xfId="0" applyFont="1" applyAlignment="1">
      <alignment horizontal="center" vertical="top"/>
    </xf>
    <xf numFmtId="0" fontId="10" fillId="0" borderId="0" xfId="0" applyFont="1" applyAlignment="1">
      <alignment horizontal="right" vertical="center"/>
    </xf>
    <xf numFmtId="0" fontId="18" fillId="0" borderId="0" xfId="0" applyFont="1"/>
    <xf numFmtId="0" fontId="5" fillId="3" borderId="1" xfId="0" applyFont="1" applyFill="1" applyBorder="1" applyAlignment="1">
      <alignment horizontal="center" vertical="center"/>
    </xf>
    <xf numFmtId="0" fontId="19" fillId="0" borderId="0" xfId="0" applyFont="1"/>
    <xf numFmtId="9" fontId="18" fillId="0" borderId="3" xfId="0" applyNumberFormat="1" applyFont="1" applyFill="1" applyBorder="1" applyAlignment="1">
      <alignment horizontal="left"/>
    </xf>
    <xf numFmtId="0" fontId="10" fillId="0" borderId="0" xfId="0" quotePrefix="1" applyFont="1" applyAlignment="1">
      <alignment horizontal="right" vertical="top" wrapText="1"/>
    </xf>
    <xf numFmtId="0" fontId="10" fillId="0" borderId="0" xfId="0" applyFont="1" applyAlignment="1">
      <alignment horizontal="right" vertical="top"/>
    </xf>
    <xf numFmtId="0" fontId="13" fillId="0" borderId="0" xfId="0" applyFont="1" applyAlignment="1">
      <alignment horizontal="center" vertical="center" wrapText="1"/>
    </xf>
    <xf numFmtId="0" fontId="0" fillId="0" borderId="0" xfId="0" applyFont="1" applyFill="1"/>
  </cellXfs>
  <cellStyles count="5">
    <cellStyle name="Normal" xfId="0" builtinId="0"/>
    <cellStyle name="Normal 2" xfId="1"/>
    <cellStyle name="Normal 3" xfId="2"/>
    <cellStyle name="Normal 4" xfId="3"/>
    <cellStyle name="Percent" xfId="4" builtinId="5"/>
  </cellStyles>
  <dxfs count="2">
    <dxf>
      <font>
        <b val="0"/>
        <i/>
        <sz val="11"/>
        <color theme="5"/>
        <name val="Calibri"/>
        <scheme val="minor"/>
      </font>
      <fill>
        <patternFill patternType="none">
          <bgColor auto="1"/>
        </patternFill>
      </fill>
      <border diagonalUp="0" diagonalDown="0">
        <left/>
        <right/>
        <top/>
        <bottom/>
        <vertical/>
        <horizontal/>
      </border>
    </dxf>
    <dxf>
      <font>
        <sz val="11"/>
        <color theme="6"/>
        <name val="Calibri"/>
        <scheme val="minor"/>
      </font>
      <fill>
        <patternFill patternType="none">
          <bgColor auto="1"/>
        </patternFill>
      </fill>
      <border diagonalUp="0" diagonalDown="0">
        <left/>
        <right/>
        <top/>
        <bottom/>
        <vertical/>
        <horizontal/>
      </border>
    </dxf>
  </dxfs>
  <tableStyles count="1" defaultTableStyle="TableStyleMedium2" defaultPivotStyle="PivotStyleLight16">
    <tableStyle name="Financial Dashboard" pivot="0" table="0" count="10">
      <tableStyleElement type="wholeTable" dxfId="1"/>
      <tableStyleElement type="headerRow" dxfId="0"/>
    </tableStyle>
  </tableStyles>
  <colors>
    <mruColors>
      <color rgb="FF86AAC0"/>
      <color rgb="FF437EAF"/>
      <color rgb="FFA0C0D4"/>
      <color rgb="FFF7F7F7"/>
      <color rgb="FF9CDCD4"/>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diagonalUp="0" diagonalDown="0">
            <left/>
            <right/>
            <top/>
            <bottom/>
            <vertical/>
            <horizontal/>
          </border>
        </dxf>
        <dxf>
          <font>
            <color rgb="FF000000"/>
          </font>
          <fill>
            <gradientFill degree="90">
              <stop position="0">
                <color rgb="FFF8E162"/>
              </stop>
              <stop position="1">
                <color rgb="FFFCF7E0"/>
              </stop>
            </gradientFill>
          </fill>
          <border diagonalUp="0" diagonalDown="0">
            <left/>
            <right/>
            <top/>
            <bottom/>
            <vertical/>
            <horizontal/>
          </border>
        </dxf>
        <dxf>
          <font>
            <color rgb="FF000000"/>
          </font>
          <fill>
            <gradientFill degree="90">
              <stop position="0">
                <color rgb="FFF8E162"/>
              </stop>
              <stop position="1">
                <color rgb="FFFCF7E0"/>
              </stop>
            </gradientFill>
          </fill>
          <border diagonalUp="0" diagonalDown="0">
            <left/>
            <right/>
            <top/>
            <bottom/>
            <vertical/>
            <horizontal/>
          </border>
        </dxf>
        <dxf>
          <font>
            <color rgb="FF000000"/>
          </font>
          <fill>
            <gradientFill degree="90">
              <stop position="0">
                <color rgb="FFF8E162"/>
              </stop>
              <stop position="1">
                <color rgb="FFFCF7E0"/>
              </stop>
            </gradientFill>
          </fill>
          <border diagonalUp="0" diagonalDown="0">
            <left/>
            <right/>
            <top/>
            <bottom/>
            <vertical/>
            <horizontal/>
          </border>
        </dxf>
        <dxf>
          <font>
            <color theme="6" tint="-0.249977111117893"/>
          </font>
          <fill>
            <patternFill patternType="solid">
              <fgColor theme="6" tint="0.59999389629810485"/>
              <bgColor theme="6" tint="0.59999389629810485"/>
            </patternFill>
          </fill>
          <border diagonalUp="0" diagonalDown="0">
            <left/>
            <right/>
            <top/>
            <bottom/>
            <vertical/>
            <horizontal/>
          </border>
        </dxf>
        <dxf>
          <font>
            <color theme="0"/>
          </font>
          <fill>
            <patternFill patternType="solid">
              <fgColor auto="1"/>
              <bgColor rgb="FF86AAC0"/>
            </patternFill>
          </fill>
          <border diagonalUp="0" diagonalDown="0">
            <left/>
            <right/>
            <top/>
            <bottom/>
            <vertical/>
            <horizontal/>
          </border>
        </dxf>
        <dxf>
          <font>
            <color rgb="FF959595"/>
          </font>
          <fill>
            <patternFill patternType="solid">
              <fgColor rgb="FFDFDFDF"/>
              <bgColor rgb="FFDFDFDF"/>
            </patternFill>
          </fill>
          <border diagonalUp="0" diagonalDown="0">
            <left/>
            <right/>
            <top/>
            <bottom/>
            <vertical/>
            <horizontal/>
          </border>
        </dxf>
        <dxf>
          <font>
            <color rgb="FF000000"/>
          </font>
          <fill>
            <patternFill patternType="solid">
              <fgColor rgb="FFC0C0C0"/>
              <bgColor theme="0" tint="-0.14996795556505021"/>
            </patternFill>
          </fill>
          <border diagonalUp="0" diagonalDown="0">
            <left/>
            <right/>
            <top/>
            <bottom/>
            <vertical/>
            <horizontal/>
          </border>
        </dxf>
      </x14:dxfs>
    </ext>
    <ext xmlns:x14="http://schemas.microsoft.com/office/spreadsheetml/2009/9/main" uri="{EB79DEF2-80B8-43e5-95BD-54CBDDF9020C}">
      <x14:slicerStyles defaultSlicerStyle="Financial Dashboard">
        <x14:slicerStyle name="Financial Dashboard">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79422528415713"/>
          <c:y val="0.19382537608648301"/>
          <c:w val="0.86106284442664771"/>
          <c:h val="0.77839697952167031"/>
        </c:manualLayout>
      </c:layout>
      <c:barChart>
        <c:barDir val="bar"/>
        <c:grouping val="stacked"/>
        <c:varyColors val="0"/>
        <c:ser>
          <c:idx val="0"/>
          <c:order val="0"/>
          <c:tx>
            <c:strRef>
              <c:f>'Chart Data'!$I$3</c:f>
              <c:strCache>
                <c:ptCount val="1"/>
                <c:pt idx="0">
                  <c:v>Middle East
(Bradley Valenzuela)</c:v>
                </c:pt>
              </c:strCache>
            </c:strRef>
          </c:tx>
          <c:invertIfNegative val="0"/>
          <c:dLbls>
            <c:numFmt formatCode="[&gt;0.005]0%;;" sourceLinked="0"/>
            <c:txPr>
              <a:bodyPr/>
              <a:lstStyle/>
              <a:p>
                <a:pPr>
                  <a:defRPr>
                    <a:solidFill>
                      <a:schemeClr val="bg1"/>
                    </a:solidFill>
                  </a:defRPr>
                </a:pPr>
                <a:endParaRPr lang="en-US"/>
              </a:p>
            </c:txPr>
            <c:dLblPos val="ctr"/>
            <c:showLegendKey val="0"/>
            <c:showVal val="1"/>
            <c:showCatName val="0"/>
            <c:showSerName val="0"/>
            <c:showPercent val="0"/>
            <c:showBubbleSize val="0"/>
            <c:showLeaderLines val="0"/>
          </c:dLbls>
          <c:cat>
            <c:numRef>
              <c:f>'Chart Data'!$H$5:$H$10</c:f>
              <c:numCache>
                <c:formatCode>General</c:formatCode>
                <c:ptCount val="6"/>
                <c:pt idx="0">
                  <c:v>2003</c:v>
                </c:pt>
                <c:pt idx="1">
                  <c:v>2004</c:v>
                </c:pt>
                <c:pt idx="2">
                  <c:v>2005</c:v>
                </c:pt>
                <c:pt idx="3">
                  <c:v>2006</c:v>
                </c:pt>
                <c:pt idx="4">
                  <c:v>2007</c:v>
                </c:pt>
                <c:pt idx="5">
                  <c:v>2008</c:v>
                </c:pt>
              </c:numCache>
            </c:numRef>
          </c:cat>
          <c:val>
            <c:numRef>
              <c:f>'Chart Data'!$I$5:$I$10</c:f>
              <c:numCache>
                <c:formatCode>0%</c:formatCode>
                <c:ptCount val="6"/>
                <c:pt idx="0">
                  <c:v>4.7726919019868922E-3</c:v>
                </c:pt>
                <c:pt idx="1">
                  <c:v>3.8040107504651643E-2</c:v>
                </c:pt>
                <c:pt idx="2">
                  <c:v>0</c:v>
                </c:pt>
                <c:pt idx="3">
                  <c:v>5.4303534303534302E-2</c:v>
                </c:pt>
                <c:pt idx="4">
                  <c:v>1.7342125642409594E-2</c:v>
                </c:pt>
                <c:pt idx="5">
                  <c:v>3.8520990259341956E-2</c:v>
                </c:pt>
              </c:numCache>
            </c:numRef>
          </c:val>
        </c:ser>
        <c:ser>
          <c:idx val="1"/>
          <c:order val="1"/>
          <c:tx>
            <c:strRef>
              <c:f>'Chart Data'!$J$3</c:f>
              <c:strCache>
                <c:ptCount val="1"/>
                <c:pt idx="0">
                  <c:v>Europe
(Fritz Klein)</c:v>
                </c:pt>
              </c:strCache>
            </c:strRef>
          </c:tx>
          <c:invertIfNegative val="0"/>
          <c:dLbls>
            <c:numFmt formatCode="[&gt;0.005]0%;;" sourceLinked="0"/>
            <c:txPr>
              <a:bodyPr/>
              <a:lstStyle/>
              <a:p>
                <a:pPr>
                  <a:defRPr>
                    <a:solidFill>
                      <a:schemeClr val="bg1"/>
                    </a:solidFill>
                  </a:defRPr>
                </a:pPr>
                <a:endParaRPr lang="en-US"/>
              </a:p>
            </c:txPr>
            <c:dLblPos val="ctr"/>
            <c:showLegendKey val="0"/>
            <c:showVal val="1"/>
            <c:showCatName val="0"/>
            <c:showSerName val="0"/>
            <c:showPercent val="0"/>
            <c:showBubbleSize val="0"/>
            <c:showLeaderLines val="0"/>
          </c:dLbls>
          <c:cat>
            <c:numRef>
              <c:f>'Chart Data'!$H$5:$H$10</c:f>
              <c:numCache>
                <c:formatCode>General</c:formatCode>
                <c:ptCount val="6"/>
                <c:pt idx="0">
                  <c:v>2003</c:v>
                </c:pt>
                <c:pt idx="1">
                  <c:v>2004</c:v>
                </c:pt>
                <c:pt idx="2">
                  <c:v>2005</c:v>
                </c:pt>
                <c:pt idx="3">
                  <c:v>2006</c:v>
                </c:pt>
                <c:pt idx="4">
                  <c:v>2007</c:v>
                </c:pt>
                <c:pt idx="5">
                  <c:v>2008</c:v>
                </c:pt>
              </c:numCache>
            </c:numRef>
          </c:cat>
          <c:val>
            <c:numRef>
              <c:f>'Chart Data'!$J$5:$J$10</c:f>
              <c:numCache>
                <c:formatCode>0%</c:formatCode>
                <c:ptCount val="6"/>
                <c:pt idx="0">
                  <c:v>0.25127531169482442</c:v>
                </c:pt>
                <c:pt idx="1">
                  <c:v>0.20331374228417851</c:v>
                </c:pt>
                <c:pt idx="2">
                  <c:v>0.21783372442378121</c:v>
                </c:pt>
                <c:pt idx="3">
                  <c:v>0.24284823284823284</c:v>
                </c:pt>
                <c:pt idx="4">
                  <c:v>0.30040128599253751</c:v>
                </c:pt>
                <c:pt idx="5">
                  <c:v>0.38307529994847511</c:v>
                </c:pt>
              </c:numCache>
            </c:numRef>
          </c:val>
        </c:ser>
        <c:ser>
          <c:idx val="2"/>
          <c:order val="2"/>
          <c:tx>
            <c:strRef>
              <c:f>'Chart Data'!$K$3</c:f>
              <c:strCache>
                <c:ptCount val="1"/>
                <c:pt idx="0">
                  <c:v>South America
(Nasim Hanson)</c:v>
                </c:pt>
              </c:strCache>
            </c:strRef>
          </c:tx>
          <c:invertIfNegative val="0"/>
          <c:dLbls>
            <c:numFmt formatCode="[&gt;0.005]0%;;" sourceLinked="0"/>
            <c:txPr>
              <a:bodyPr/>
              <a:lstStyle/>
              <a:p>
                <a:pPr>
                  <a:defRPr>
                    <a:solidFill>
                      <a:schemeClr val="bg1"/>
                    </a:solidFill>
                  </a:defRPr>
                </a:pPr>
                <a:endParaRPr lang="en-US"/>
              </a:p>
            </c:txPr>
            <c:dLblPos val="ctr"/>
            <c:showLegendKey val="0"/>
            <c:showVal val="1"/>
            <c:showCatName val="0"/>
            <c:showSerName val="0"/>
            <c:showPercent val="0"/>
            <c:showBubbleSize val="0"/>
            <c:showLeaderLines val="0"/>
          </c:dLbls>
          <c:cat>
            <c:numRef>
              <c:f>'Chart Data'!$H$5:$H$10</c:f>
              <c:numCache>
                <c:formatCode>General</c:formatCode>
                <c:ptCount val="6"/>
                <c:pt idx="0">
                  <c:v>2003</c:v>
                </c:pt>
                <c:pt idx="1">
                  <c:v>2004</c:v>
                </c:pt>
                <c:pt idx="2">
                  <c:v>2005</c:v>
                </c:pt>
                <c:pt idx="3">
                  <c:v>2006</c:v>
                </c:pt>
                <c:pt idx="4">
                  <c:v>2007</c:v>
                </c:pt>
                <c:pt idx="5">
                  <c:v>2008</c:v>
                </c:pt>
              </c:numCache>
            </c:numRef>
          </c:cat>
          <c:val>
            <c:numRef>
              <c:f>'Chart Data'!$K$5:$K$10</c:f>
              <c:numCache>
                <c:formatCode>0%</c:formatCode>
                <c:ptCount val="6"/>
                <c:pt idx="0">
                  <c:v>7.3579000155631263E-2</c:v>
                </c:pt>
                <c:pt idx="1">
                  <c:v>5.3279777902477926E-2</c:v>
                </c:pt>
                <c:pt idx="2">
                  <c:v>0.11592359481567578</c:v>
                </c:pt>
                <c:pt idx="3">
                  <c:v>9.8399168399168402E-2</c:v>
                </c:pt>
                <c:pt idx="4">
                  <c:v>9.9007345176354636E-2</c:v>
                </c:pt>
                <c:pt idx="5">
                  <c:v>6.2983045857153377E-2</c:v>
                </c:pt>
              </c:numCache>
            </c:numRef>
          </c:val>
        </c:ser>
        <c:ser>
          <c:idx val="3"/>
          <c:order val="3"/>
          <c:tx>
            <c:strRef>
              <c:f>'Chart Data'!$L$3</c:f>
              <c:strCache>
                <c:ptCount val="1"/>
                <c:pt idx="0">
                  <c:v>Asia Pacific
(Oren Chase)</c:v>
                </c:pt>
              </c:strCache>
            </c:strRef>
          </c:tx>
          <c:invertIfNegative val="0"/>
          <c:dLbls>
            <c:numFmt formatCode="[&gt;0.005]0%;;" sourceLinked="0"/>
            <c:txPr>
              <a:bodyPr/>
              <a:lstStyle/>
              <a:p>
                <a:pPr>
                  <a:defRPr>
                    <a:solidFill>
                      <a:schemeClr val="bg1"/>
                    </a:solidFill>
                  </a:defRPr>
                </a:pPr>
                <a:endParaRPr lang="en-US"/>
              </a:p>
            </c:txPr>
            <c:dLblPos val="ctr"/>
            <c:showLegendKey val="0"/>
            <c:showVal val="1"/>
            <c:showCatName val="0"/>
            <c:showSerName val="0"/>
            <c:showPercent val="0"/>
            <c:showBubbleSize val="0"/>
            <c:showLeaderLines val="0"/>
          </c:dLbls>
          <c:cat>
            <c:numRef>
              <c:f>'Chart Data'!$H$5:$H$10</c:f>
              <c:numCache>
                <c:formatCode>General</c:formatCode>
                <c:ptCount val="6"/>
                <c:pt idx="0">
                  <c:v>2003</c:v>
                </c:pt>
                <c:pt idx="1">
                  <c:v>2004</c:v>
                </c:pt>
                <c:pt idx="2">
                  <c:v>2005</c:v>
                </c:pt>
                <c:pt idx="3">
                  <c:v>2006</c:v>
                </c:pt>
                <c:pt idx="4">
                  <c:v>2007</c:v>
                </c:pt>
                <c:pt idx="5">
                  <c:v>2008</c:v>
                </c:pt>
              </c:numCache>
            </c:numRef>
          </c:cat>
          <c:val>
            <c:numRef>
              <c:f>'Chart Data'!$L$5:$L$10</c:f>
              <c:numCache>
                <c:formatCode>0%</c:formatCode>
                <c:ptCount val="6"/>
                <c:pt idx="0">
                  <c:v>0.20477615037437963</c:v>
                </c:pt>
                <c:pt idx="1">
                  <c:v>0.214507221122892</c:v>
                </c:pt>
                <c:pt idx="2">
                  <c:v>0.28467729555472709</c:v>
                </c:pt>
                <c:pt idx="3">
                  <c:v>0.24397089397089397</c:v>
                </c:pt>
                <c:pt idx="4">
                  <c:v>0.15014197545350011</c:v>
                </c:pt>
                <c:pt idx="5">
                  <c:v>0.20183036042888339</c:v>
                </c:pt>
              </c:numCache>
            </c:numRef>
          </c:val>
        </c:ser>
        <c:ser>
          <c:idx val="4"/>
          <c:order val="4"/>
          <c:tx>
            <c:strRef>
              <c:f>'Chart Data'!$M$3</c:f>
              <c:strCache>
                <c:ptCount val="1"/>
                <c:pt idx="0">
                  <c:v>North America
(Porter Le)</c:v>
                </c:pt>
              </c:strCache>
            </c:strRef>
          </c:tx>
          <c:invertIfNegative val="0"/>
          <c:dLbls>
            <c:numFmt formatCode="[&gt;0.005]0%;;" sourceLinked="0"/>
            <c:txPr>
              <a:bodyPr/>
              <a:lstStyle/>
              <a:p>
                <a:pPr>
                  <a:defRPr>
                    <a:solidFill>
                      <a:schemeClr val="bg1"/>
                    </a:solidFill>
                  </a:defRPr>
                </a:pPr>
                <a:endParaRPr lang="en-US"/>
              </a:p>
            </c:txPr>
            <c:dLblPos val="ctr"/>
            <c:showLegendKey val="0"/>
            <c:showVal val="1"/>
            <c:showCatName val="0"/>
            <c:showSerName val="0"/>
            <c:showPercent val="0"/>
            <c:showBubbleSize val="0"/>
            <c:showLeaderLines val="0"/>
          </c:dLbls>
          <c:cat>
            <c:numRef>
              <c:f>'Chart Data'!$H$5:$H$10</c:f>
              <c:numCache>
                <c:formatCode>General</c:formatCode>
                <c:ptCount val="6"/>
                <c:pt idx="0">
                  <c:v>2003</c:v>
                </c:pt>
                <c:pt idx="1">
                  <c:v>2004</c:v>
                </c:pt>
                <c:pt idx="2">
                  <c:v>2005</c:v>
                </c:pt>
                <c:pt idx="3">
                  <c:v>2006</c:v>
                </c:pt>
                <c:pt idx="4">
                  <c:v>2007</c:v>
                </c:pt>
                <c:pt idx="5">
                  <c:v>2008</c:v>
                </c:pt>
              </c:numCache>
            </c:numRef>
          </c:cat>
          <c:val>
            <c:numRef>
              <c:f>'Chart Data'!$M$5:$M$10</c:f>
              <c:numCache>
                <c:formatCode>0%</c:formatCode>
                <c:ptCount val="6"/>
                <c:pt idx="0">
                  <c:v>0.46559684587317784</c:v>
                </c:pt>
                <c:pt idx="1">
                  <c:v>0.49085915118579992</c:v>
                </c:pt>
                <c:pt idx="2">
                  <c:v>0.3815653852058159</c:v>
                </c:pt>
                <c:pt idx="3">
                  <c:v>0.36047817047817049</c:v>
                </c:pt>
                <c:pt idx="4">
                  <c:v>0.4331072677351982</c:v>
                </c:pt>
                <c:pt idx="5">
                  <c:v>0.3135903035061462</c:v>
                </c:pt>
              </c:numCache>
            </c:numRef>
          </c:val>
        </c:ser>
        <c:dLbls>
          <c:dLblPos val="ctr"/>
          <c:showLegendKey val="0"/>
          <c:showVal val="1"/>
          <c:showCatName val="0"/>
          <c:showSerName val="0"/>
          <c:showPercent val="0"/>
          <c:showBubbleSize val="0"/>
        </c:dLbls>
        <c:gapWidth val="50"/>
        <c:overlap val="100"/>
        <c:axId val="259824640"/>
        <c:axId val="270017280"/>
      </c:barChart>
      <c:catAx>
        <c:axId val="259824640"/>
        <c:scaling>
          <c:orientation val="maxMin"/>
        </c:scaling>
        <c:delete val="0"/>
        <c:axPos val="l"/>
        <c:numFmt formatCode="General" sourceLinked="1"/>
        <c:majorTickMark val="none"/>
        <c:minorTickMark val="none"/>
        <c:tickLblPos val="nextTo"/>
        <c:spPr>
          <a:ln>
            <a:noFill/>
          </a:ln>
        </c:spPr>
        <c:txPr>
          <a:bodyPr/>
          <a:lstStyle/>
          <a:p>
            <a:pPr>
              <a:defRPr sz="1200">
                <a:solidFill>
                  <a:schemeClr val="tx1">
                    <a:lumMod val="65000"/>
                    <a:lumOff val="35000"/>
                  </a:schemeClr>
                </a:solidFill>
              </a:defRPr>
            </a:pPr>
            <a:endParaRPr lang="en-US"/>
          </a:p>
        </c:txPr>
        <c:crossAx val="270017280"/>
        <c:crosses val="autoZero"/>
        <c:auto val="1"/>
        <c:lblAlgn val="ctr"/>
        <c:lblOffset val="100"/>
        <c:noMultiLvlLbl val="0"/>
      </c:catAx>
      <c:valAx>
        <c:axId val="270017280"/>
        <c:scaling>
          <c:orientation val="minMax"/>
          <c:max val="1"/>
          <c:min val="0"/>
        </c:scaling>
        <c:delete val="0"/>
        <c:axPos val="t"/>
        <c:numFmt formatCode="0%" sourceLinked="1"/>
        <c:majorTickMark val="none"/>
        <c:minorTickMark val="none"/>
        <c:tickLblPos val="none"/>
        <c:spPr>
          <a:ln>
            <a:noFill/>
          </a:ln>
        </c:spPr>
        <c:crossAx val="259824640"/>
        <c:crosses val="autoZero"/>
        <c:crossBetween val="between"/>
      </c:valAx>
      <c:spPr>
        <a:noFill/>
      </c:spPr>
    </c:plotArea>
    <c:legend>
      <c:legendPos val="r"/>
      <c:layout>
        <c:manualLayout>
          <c:xMode val="edge"/>
          <c:yMode val="edge"/>
          <c:x val="8.5974930499256585E-2"/>
          <c:y val="3.6696632826243077E-3"/>
          <c:w val="0.91402506950074347"/>
          <c:h val="0.16042907974329948"/>
        </c:manualLayout>
      </c:layout>
      <c:overlay val="0"/>
      <c:txPr>
        <a:bodyPr/>
        <a:lstStyle/>
        <a:p>
          <a:pPr>
            <a:defRPr sz="1100">
              <a:solidFill>
                <a:schemeClr val="tx1">
                  <a:lumMod val="65000"/>
                  <a:lumOff val="35000"/>
                </a:schemeClr>
              </a:solidFill>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856062218267"/>
          <c:y val="0.20284079124255811"/>
          <c:w val="0.85738925754673789"/>
          <c:h val="0.79425952243774411"/>
        </c:manualLayout>
      </c:layout>
      <c:barChart>
        <c:barDir val="col"/>
        <c:grouping val="clustered"/>
        <c:varyColors val="0"/>
        <c:ser>
          <c:idx val="1"/>
          <c:order val="0"/>
          <c:tx>
            <c:strRef>
              <c:f>'Chart Data'!$C$4</c:f>
              <c:strCache>
                <c:ptCount val="1"/>
                <c:pt idx="0">
                  <c:v>Estimated</c:v>
                </c:pt>
              </c:strCache>
            </c:strRef>
          </c:tx>
          <c:spPr>
            <a:solidFill>
              <a:schemeClr val="tx2">
                <a:lumMod val="20000"/>
                <a:lumOff val="80000"/>
              </a:schemeClr>
            </a:solidFill>
            <a:ln>
              <a:noFill/>
            </a:ln>
          </c:spPr>
          <c:invertIfNegative val="0"/>
          <c:dLbls>
            <c:numFmt formatCode="#,##0.0,&quot;k&quot;;;" sourceLinked="0"/>
            <c:spPr>
              <a:noFill/>
            </c:spPr>
            <c:txPr>
              <a:bodyPr/>
              <a:lstStyle/>
              <a:p>
                <a:pPr>
                  <a:defRPr sz="1050">
                    <a:solidFill>
                      <a:schemeClr val="bg1">
                        <a:lumMod val="75000"/>
                      </a:schemeClr>
                    </a:solidFill>
                  </a:defRPr>
                </a:pPr>
                <a:endParaRPr lang="en-US"/>
              </a:p>
            </c:txPr>
            <c:dLblPos val="outEnd"/>
            <c:showLegendKey val="0"/>
            <c:showVal val="1"/>
            <c:showCatName val="0"/>
            <c:showSerName val="0"/>
            <c:showPercent val="0"/>
            <c:showBubbleSize val="0"/>
            <c:showLeaderLines val="0"/>
          </c:dLbls>
          <c:cat>
            <c:numRef>
              <c:f>'Chart Data'!$B$5:$B$10</c:f>
              <c:numCache>
                <c:formatCode>General</c:formatCode>
                <c:ptCount val="6"/>
                <c:pt idx="0">
                  <c:v>2003</c:v>
                </c:pt>
                <c:pt idx="1">
                  <c:v>2004</c:v>
                </c:pt>
                <c:pt idx="2">
                  <c:v>2005</c:v>
                </c:pt>
                <c:pt idx="3">
                  <c:v>2006</c:v>
                </c:pt>
                <c:pt idx="4">
                  <c:v>2007</c:v>
                </c:pt>
                <c:pt idx="5">
                  <c:v>2008</c:v>
                </c:pt>
              </c:numCache>
            </c:numRef>
          </c:cat>
          <c:val>
            <c:numRef>
              <c:f>'Chart Data'!$C$5:$C$10</c:f>
              <c:numCache>
                <c:formatCode>#,##0</c:formatCode>
                <c:ptCount val="6"/>
                <c:pt idx="0">
                  <c:v>41650</c:v>
                </c:pt>
                <c:pt idx="1">
                  <c:v>24750</c:v>
                </c:pt>
                <c:pt idx="2">
                  <c:v>38000</c:v>
                </c:pt>
                <c:pt idx="3">
                  <c:v>36350</c:v>
                </c:pt>
                <c:pt idx="4">
                  <c:v>32550</c:v>
                </c:pt>
                <c:pt idx="5">
                  <c:v>24800</c:v>
                </c:pt>
              </c:numCache>
            </c:numRef>
          </c:val>
        </c:ser>
        <c:ser>
          <c:idx val="2"/>
          <c:order val="1"/>
          <c:tx>
            <c:strRef>
              <c:f>'Chart Data'!$D$4</c:f>
              <c:strCache>
                <c:ptCount val="1"/>
                <c:pt idx="0">
                  <c:v>Actual</c:v>
                </c:pt>
              </c:strCache>
            </c:strRef>
          </c:tx>
          <c:spPr>
            <a:solidFill>
              <a:schemeClr val="accent3"/>
            </a:solidFill>
            <a:ln>
              <a:noFill/>
            </a:ln>
          </c:spPr>
          <c:invertIfNegative val="0"/>
          <c:dLbls>
            <c:numFmt formatCode="#,##0.0,&quot;k&quot;;;" sourceLinked="0"/>
            <c:spPr>
              <a:noFill/>
            </c:spPr>
            <c:txPr>
              <a:bodyPr/>
              <a:lstStyle/>
              <a:p>
                <a:pPr>
                  <a:defRPr sz="1400" b="1">
                    <a:solidFill>
                      <a:schemeClr val="accent3"/>
                    </a:solidFill>
                  </a:defRPr>
                </a:pPr>
                <a:endParaRPr lang="en-US"/>
              </a:p>
            </c:txPr>
            <c:dLblPos val="outEnd"/>
            <c:showLegendKey val="0"/>
            <c:showVal val="1"/>
            <c:showCatName val="0"/>
            <c:showSerName val="0"/>
            <c:showPercent val="0"/>
            <c:showBubbleSize val="0"/>
            <c:showLeaderLines val="0"/>
          </c:dLbls>
          <c:cat>
            <c:numRef>
              <c:f>'Chart Data'!$B$5:$B$10</c:f>
              <c:numCache>
                <c:formatCode>General</c:formatCode>
                <c:ptCount val="6"/>
                <c:pt idx="0">
                  <c:v>2003</c:v>
                </c:pt>
                <c:pt idx="1">
                  <c:v>2004</c:v>
                </c:pt>
                <c:pt idx="2">
                  <c:v>2005</c:v>
                </c:pt>
                <c:pt idx="3">
                  <c:v>2006</c:v>
                </c:pt>
                <c:pt idx="4">
                  <c:v>2007</c:v>
                </c:pt>
                <c:pt idx="5">
                  <c:v>2008</c:v>
                </c:pt>
              </c:numCache>
            </c:numRef>
          </c:cat>
          <c:val>
            <c:numRef>
              <c:f>'Chart Data'!$D$5:$D$10</c:f>
              <c:numCache>
                <c:formatCode>#,##0</c:formatCode>
                <c:ptCount val="6"/>
                <c:pt idx="0">
                  <c:v>57829</c:v>
                </c:pt>
                <c:pt idx="1">
                  <c:v>33859</c:v>
                </c:pt>
                <c:pt idx="2">
                  <c:v>45599</c:v>
                </c:pt>
                <c:pt idx="3">
                  <c:v>48100</c:v>
                </c:pt>
                <c:pt idx="4">
                  <c:v>42613</c:v>
                </c:pt>
                <c:pt idx="5">
                  <c:v>40757</c:v>
                </c:pt>
              </c:numCache>
            </c:numRef>
          </c:val>
        </c:ser>
        <c:dLbls>
          <c:showLegendKey val="0"/>
          <c:showVal val="0"/>
          <c:showCatName val="0"/>
          <c:showSerName val="0"/>
          <c:showPercent val="0"/>
          <c:showBubbleSize val="0"/>
        </c:dLbls>
        <c:gapWidth val="50"/>
        <c:axId val="276803968"/>
        <c:axId val="276805504"/>
      </c:barChart>
      <c:catAx>
        <c:axId val="276803968"/>
        <c:scaling>
          <c:orientation val="minMax"/>
        </c:scaling>
        <c:delete val="0"/>
        <c:axPos val="b"/>
        <c:numFmt formatCode="General" sourceLinked="1"/>
        <c:majorTickMark val="none"/>
        <c:minorTickMark val="none"/>
        <c:tickLblPos val="none"/>
        <c:spPr>
          <a:ln>
            <a:noFill/>
          </a:ln>
        </c:spPr>
        <c:txPr>
          <a:bodyPr/>
          <a:lstStyle/>
          <a:p>
            <a:pPr>
              <a:defRPr sz="1600" b="0">
                <a:solidFill>
                  <a:schemeClr val="tx1">
                    <a:lumMod val="65000"/>
                    <a:lumOff val="35000"/>
                  </a:schemeClr>
                </a:solidFill>
                <a:latin typeface="+mn-lt"/>
                <a:ea typeface="Meiryo UI" panose="020B0604030504040204" pitchFamily="34" charset="-128"/>
                <a:cs typeface="Meiryo UI" panose="020B0604030504040204" pitchFamily="34" charset="-128"/>
              </a:defRPr>
            </a:pPr>
            <a:endParaRPr lang="en-US"/>
          </a:p>
        </c:txPr>
        <c:crossAx val="276805504"/>
        <c:crosses val="autoZero"/>
        <c:auto val="1"/>
        <c:lblAlgn val="ctr"/>
        <c:lblOffset val="100"/>
        <c:noMultiLvlLbl val="0"/>
      </c:catAx>
      <c:valAx>
        <c:axId val="276805504"/>
        <c:scaling>
          <c:orientation val="minMax"/>
        </c:scaling>
        <c:delete val="0"/>
        <c:axPos val="l"/>
        <c:numFmt formatCode="#,##0" sourceLinked="1"/>
        <c:majorTickMark val="none"/>
        <c:minorTickMark val="none"/>
        <c:tickLblPos val="none"/>
        <c:spPr>
          <a:ln>
            <a:solidFill>
              <a:schemeClr val="bg1"/>
            </a:solidFill>
          </a:ln>
        </c:spPr>
        <c:crossAx val="276803968"/>
        <c:crosses val="autoZero"/>
        <c:crossBetween val="between"/>
      </c:valAx>
      <c:spPr>
        <a:noFill/>
      </c:spPr>
    </c:plotArea>
    <c:legend>
      <c:legendPos val="l"/>
      <c:legendEntry>
        <c:idx val="1"/>
        <c:txPr>
          <a:bodyPr/>
          <a:lstStyle/>
          <a:p>
            <a:pPr>
              <a:defRPr sz="1200" b="1">
                <a:solidFill>
                  <a:schemeClr val="accent3"/>
                </a:solidFill>
              </a:defRPr>
            </a:pPr>
            <a:endParaRPr lang="en-US"/>
          </a:p>
        </c:txPr>
      </c:legendEntry>
      <c:layout>
        <c:manualLayout>
          <c:xMode val="edge"/>
          <c:yMode val="edge"/>
          <c:x val="1.4742014742014743E-2"/>
          <c:y val="0.36916799173925496"/>
          <c:w val="0.11162194406288894"/>
          <c:h val="0.481072780539407"/>
        </c:manualLayout>
      </c:layout>
      <c:overlay val="0"/>
      <c:txPr>
        <a:bodyPr/>
        <a:lstStyle/>
        <a:p>
          <a:pPr>
            <a:defRPr sz="1200">
              <a:solidFill>
                <a:schemeClr val="bg1">
                  <a:lumMod val="50000"/>
                </a:schemeClr>
              </a:solidFill>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155575</xdr:colOff>
      <xdr:row>4</xdr:row>
      <xdr:rowOff>149225</xdr:rowOff>
    </xdr:from>
    <xdr:to>
      <xdr:col>17</xdr:col>
      <xdr:colOff>390525</xdr:colOff>
      <xdr:row>15</xdr:row>
      <xdr:rowOff>44450</xdr:rowOff>
    </xdr:to>
    <mc:AlternateContent xmlns:mc="http://schemas.openxmlformats.org/markup-compatibility/2006" xmlns:a14="http://schemas.microsoft.com/office/drawing/2010/main">
      <mc:Choice Requires="a14">
        <xdr:graphicFrame macro="">
          <xdr:nvGraphicFramePr>
            <xdr:cNvPr id="6" name="Industry"/>
            <xdr:cNvGraphicFramePr/>
          </xdr:nvGraphicFramePr>
          <xdr:xfrm>
            <a:off x="0" y="0"/>
            <a:ext cx="0" cy="0"/>
          </xdr:xfrm>
          <a:graphic>
            <a:graphicData uri="http://schemas.microsoft.com/office/drawing/2010/slicer">
              <sle:slicer xmlns:sle="http://schemas.microsoft.com/office/drawing/2010/slicer" name="Industry"/>
            </a:graphicData>
          </a:graphic>
        </xdr:graphicFrame>
      </mc:Choice>
      <mc:Fallback xmlns="">
        <xdr:sp macro="" textlink="">
          <xdr:nvSpPr>
            <xdr:cNvPr id="0" name=""/>
            <xdr:cNvSpPr>
              <a:spLocks noTextEdit="1"/>
            </xdr:cNvSpPr>
          </xdr:nvSpPr>
          <xdr:spPr>
            <a:xfrm>
              <a:off x="9413875" y="987425"/>
              <a:ext cx="1828801"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155574</xdr:colOff>
      <xdr:row>15</xdr:row>
      <xdr:rowOff>101601</xdr:rowOff>
    </xdr:from>
    <xdr:to>
      <xdr:col>17</xdr:col>
      <xdr:colOff>394461</xdr:colOff>
      <xdr:row>26</xdr:row>
      <xdr:rowOff>57150</xdr:rowOff>
    </xdr:to>
    <mc:AlternateContent xmlns:mc="http://schemas.openxmlformats.org/markup-compatibility/2006">
      <mc:Choice xmlns:a14="http://schemas.microsoft.com/office/drawing/2010/main" Requires="a14">
        <xdr:graphicFrame macro="">
          <xdr:nvGraphicFramePr>
            <xdr:cNvPr id="7" name="Product"/>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dr:sp macro="" textlink="">
          <xdr:nvSpPr>
            <xdr:cNvPr id="0" name=""/>
            <xdr:cNvSpPr>
              <a:spLocks noTextEdit="1"/>
            </xdr:cNvSpPr>
          </xdr:nvSpPr>
          <xdr:spPr>
            <a:xfrm>
              <a:off x="9413874" y="3568701"/>
              <a:ext cx="2039112" cy="1727199"/>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155575</xdr:colOff>
      <xdr:row>29</xdr:row>
      <xdr:rowOff>180976</xdr:rowOff>
    </xdr:from>
    <xdr:to>
      <xdr:col>16</xdr:col>
      <xdr:colOff>581025</xdr:colOff>
      <xdr:row>40</xdr:row>
      <xdr:rowOff>114300</xdr:rowOff>
    </xdr:to>
    <mc:AlternateContent xmlns:mc="http://schemas.openxmlformats.org/markup-compatibility/2006">
      <mc:Choice xmlns:a14="http://schemas.microsoft.com/office/drawing/2010/main" Requires="a14">
        <xdr:graphicFrame macro="">
          <xdr:nvGraphicFramePr>
            <xdr:cNvPr id="12"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dr:sp macro="" textlink="">
          <xdr:nvSpPr>
            <xdr:cNvPr id="0" name=""/>
            <xdr:cNvSpPr>
              <a:spLocks noTextEdit="1"/>
            </xdr:cNvSpPr>
          </xdr:nvSpPr>
          <xdr:spPr>
            <a:xfrm>
              <a:off x="9413875" y="5991226"/>
              <a:ext cx="1616075" cy="2028824"/>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2</xdr:col>
      <xdr:colOff>193675</xdr:colOff>
      <xdr:row>27</xdr:row>
      <xdr:rowOff>19050</xdr:rowOff>
    </xdr:from>
    <xdr:to>
      <xdr:col>14</xdr:col>
      <xdr:colOff>114300</xdr:colOff>
      <xdr:row>39</xdr:row>
      <xdr:rowOff>23813</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85725</xdr:colOff>
      <xdr:row>4</xdr:row>
      <xdr:rowOff>352425</xdr:rowOff>
    </xdr:from>
    <xdr:to>
      <xdr:col>14</xdr:col>
      <xdr:colOff>142875</xdr:colOff>
      <xdr:row>12</xdr:row>
      <xdr:rowOff>28574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433389</xdr:colOff>
      <xdr:row>14</xdr:row>
      <xdr:rowOff>133350</xdr:rowOff>
    </xdr:from>
    <xdr:to>
      <xdr:col>1</xdr:col>
      <xdr:colOff>908877</xdr:colOff>
      <xdr:row>23</xdr:row>
      <xdr:rowOff>9528</xdr:rowOff>
    </xdr:to>
    <xdr:sp macro="" textlink="">
      <xdr:nvSpPr>
        <xdr:cNvPr id="2" name="TextBox 1"/>
        <xdr:cNvSpPr txBox="1"/>
      </xdr:nvSpPr>
      <xdr:spPr>
        <a:xfrm rot="16200000">
          <a:off x="256794" y="3958020"/>
          <a:ext cx="1247778" cy="475488"/>
        </a:xfrm>
        <a:prstGeom prst="rect">
          <a:avLst/>
        </a:prstGeom>
        <a:solidFill>
          <a:srgbClr val="F7F7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400" b="1">
              <a:solidFill>
                <a:schemeClr val="accent3"/>
              </a:solidFill>
            </a:rPr>
            <a:t>Industry</a:t>
          </a:r>
        </a:p>
        <a:p>
          <a:pPr algn="ctr"/>
          <a:r>
            <a:rPr lang="en-US" sz="1400" b="1">
              <a:solidFill>
                <a:schemeClr val="accent3"/>
              </a:solidFill>
            </a:rPr>
            <a:t>Contribution</a:t>
          </a:r>
        </a:p>
      </xdr:txBody>
    </xdr:sp>
    <xdr:clientData/>
  </xdr:twoCellAnchor>
  <xdr:twoCellAnchor>
    <xdr:from>
      <xdr:col>1</xdr:col>
      <xdr:colOff>433390</xdr:colOff>
      <xdr:row>27</xdr:row>
      <xdr:rowOff>95248</xdr:rowOff>
    </xdr:from>
    <xdr:to>
      <xdr:col>1</xdr:col>
      <xdr:colOff>908878</xdr:colOff>
      <xdr:row>38</xdr:row>
      <xdr:rowOff>114298</xdr:rowOff>
    </xdr:to>
    <xdr:sp macro="" textlink="">
      <xdr:nvSpPr>
        <xdr:cNvPr id="11" name="TextBox 10"/>
        <xdr:cNvSpPr txBox="1"/>
      </xdr:nvSpPr>
      <xdr:spPr>
        <a:xfrm rot="16200000">
          <a:off x="-176591" y="6467854"/>
          <a:ext cx="2114550" cy="475488"/>
        </a:xfrm>
        <a:prstGeom prst="rect">
          <a:avLst/>
        </a:prstGeom>
        <a:solidFill>
          <a:srgbClr val="F7F7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400">
              <a:solidFill>
                <a:schemeClr val="accent3"/>
              </a:solidFill>
            </a:rPr>
            <a:t>Region</a:t>
          </a:r>
          <a:r>
            <a:rPr lang="en-US" sz="1400" baseline="0">
              <a:solidFill>
                <a:schemeClr val="accent3"/>
              </a:solidFill>
            </a:rPr>
            <a:t> / Sales Rep</a:t>
          </a:r>
          <a:endParaRPr lang="en-US" sz="1400">
            <a:solidFill>
              <a:schemeClr val="accent3"/>
            </a:solidFill>
          </a:endParaRPr>
        </a:p>
        <a:p>
          <a:pPr algn="ctr"/>
          <a:r>
            <a:rPr lang="en-US" sz="1400">
              <a:solidFill>
                <a:schemeClr val="accent3"/>
              </a:solidFill>
            </a:rPr>
            <a:t>Contribution</a:t>
          </a:r>
        </a:p>
      </xdr:txBody>
    </xdr:sp>
    <xdr:clientData/>
  </xdr:twoCellAnchor>
  <xdr:twoCellAnchor>
    <xdr:from>
      <xdr:col>1</xdr:col>
      <xdr:colOff>433390</xdr:colOff>
      <xdr:row>2</xdr:row>
      <xdr:rowOff>180975</xdr:rowOff>
    </xdr:from>
    <xdr:to>
      <xdr:col>1</xdr:col>
      <xdr:colOff>908878</xdr:colOff>
      <xdr:row>11</xdr:row>
      <xdr:rowOff>57153</xdr:rowOff>
    </xdr:to>
    <xdr:sp macro="" textlink="">
      <xdr:nvSpPr>
        <xdr:cNvPr id="15" name="TextBox 14"/>
        <xdr:cNvSpPr txBox="1"/>
      </xdr:nvSpPr>
      <xdr:spPr>
        <a:xfrm rot="16200000">
          <a:off x="-105155" y="1433895"/>
          <a:ext cx="1971678" cy="475488"/>
        </a:xfrm>
        <a:prstGeom prst="rect">
          <a:avLst/>
        </a:prstGeom>
        <a:solidFill>
          <a:srgbClr val="F7F7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400" b="1">
              <a:solidFill>
                <a:schemeClr val="tx2">
                  <a:lumMod val="40000"/>
                  <a:lumOff val="60000"/>
                </a:schemeClr>
              </a:solidFill>
            </a:rPr>
            <a:t>Estimated</a:t>
          </a:r>
          <a:r>
            <a:rPr lang="en-US" sz="1400" b="1" baseline="0">
              <a:solidFill>
                <a:schemeClr val="bg1">
                  <a:lumMod val="50000"/>
                </a:schemeClr>
              </a:solidFill>
            </a:rPr>
            <a:t> vs. </a:t>
          </a:r>
          <a:r>
            <a:rPr lang="en-US" sz="1400" b="1" baseline="0">
              <a:solidFill>
                <a:schemeClr val="accent3"/>
              </a:solidFill>
            </a:rPr>
            <a:t>Actual </a:t>
          </a:r>
          <a:r>
            <a:rPr lang="en-US" sz="1400" b="1" baseline="0">
              <a:solidFill>
                <a:schemeClr val="bg1">
                  <a:lumMod val="50000"/>
                </a:schemeClr>
              </a:solidFill>
            </a:rPr>
            <a:t>Revenue</a:t>
          </a:r>
          <a:endParaRPr lang="en-US" sz="1400" b="1">
            <a:solidFill>
              <a:schemeClr val="bg1">
                <a:lumMod val="50000"/>
              </a:schemeClr>
            </a:solidFill>
          </a:endParaRPr>
        </a:p>
      </xdr:txBody>
    </xdr:sp>
    <xdr:clientData/>
  </xdr:twoCellAnchor>
  <xdr:twoCellAnchor>
    <xdr:from>
      <xdr:col>1</xdr:col>
      <xdr:colOff>361950</xdr:colOff>
      <xdr:row>26</xdr:row>
      <xdr:rowOff>152400</xdr:rowOff>
    </xdr:from>
    <xdr:to>
      <xdr:col>13</xdr:col>
      <xdr:colOff>885825</xdr:colOff>
      <xdr:row>26</xdr:row>
      <xdr:rowOff>152400</xdr:rowOff>
    </xdr:to>
    <xdr:cxnSp macro="">
      <xdr:nvCxnSpPr>
        <xdr:cNvPr id="5" name="Straight Connector 4"/>
        <xdr:cNvCxnSpPr/>
      </xdr:nvCxnSpPr>
      <xdr:spPr>
        <a:xfrm>
          <a:off x="971550" y="5543550"/>
          <a:ext cx="8305800" cy="0"/>
        </a:xfrm>
        <a:prstGeom prst="line">
          <a:avLst/>
        </a:prstGeom>
        <a:ln>
          <a:solidFill>
            <a:schemeClr val="bg1">
              <a:lumMod val="65000"/>
            </a:schemeClr>
          </a:solidFill>
        </a:ln>
        <a:effectLst>
          <a:outerShdw blurRad="50800" dist="25400" dir="2700000" algn="tl" rotWithShape="0">
            <a:schemeClr val="tx1">
              <a:lumMod val="50000"/>
              <a:lumOff val="50000"/>
              <a:alpha val="40000"/>
            </a:schemeClr>
          </a:outerShdw>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361950</xdr:colOff>
      <xdr:row>13</xdr:row>
      <xdr:rowOff>276225</xdr:rowOff>
    </xdr:from>
    <xdr:to>
      <xdr:col>13</xdr:col>
      <xdr:colOff>885825</xdr:colOff>
      <xdr:row>13</xdr:row>
      <xdr:rowOff>276225</xdr:rowOff>
    </xdr:to>
    <xdr:cxnSp macro="">
      <xdr:nvCxnSpPr>
        <xdr:cNvPr id="17" name="Straight Connector 16"/>
        <xdr:cNvCxnSpPr/>
      </xdr:nvCxnSpPr>
      <xdr:spPr>
        <a:xfrm>
          <a:off x="971550" y="4114800"/>
          <a:ext cx="8305800" cy="0"/>
        </a:xfrm>
        <a:prstGeom prst="line">
          <a:avLst/>
        </a:prstGeom>
        <a:ln>
          <a:solidFill>
            <a:schemeClr val="bg1">
              <a:lumMod val="65000"/>
            </a:schemeClr>
          </a:solidFill>
        </a:ln>
        <a:effectLst>
          <a:outerShdw blurRad="50800" dist="25400" dir="2700000" algn="tl" rotWithShape="0">
            <a:schemeClr val="tx1">
              <a:lumMod val="50000"/>
              <a:lumOff val="50000"/>
              <a:alpha val="40000"/>
            </a:schemeClr>
          </a:outerShdw>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361950</xdr:colOff>
      <xdr:row>11</xdr:row>
      <xdr:rowOff>161925</xdr:rowOff>
    </xdr:from>
    <xdr:to>
      <xdr:col>13</xdr:col>
      <xdr:colOff>885825</xdr:colOff>
      <xdr:row>11</xdr:row>
      <xdr:rowOff>161925</xdr:rowOff>
    </xdr:to>
    <xdr:cxnSp macro="">
      <xdr:nvCxnSpPr>
        <xdr:cNvPr id="18" name="Straight Connector 17"/>
        <xdr:cNvCxnSpPr/>
      </xdr:nvCxnSpPr>
      <xdr:spPr>
        <a:xfrm>
          <a:off x="971550" y="3400425"/>
          <a:ext cx="8305800" cy="0"/>
        </a:xfrm>
        <a:prstGeom prst="line">
          <a:avLst/>
        </a:prstGeom>
        <a:ln>
          <a:solidFill>
            <a:schemeClr val="bg1">
              <a:lumMod val="65000"/>
            </a:schemeClr>
          </a:solidFill>
        </a:ln>
        <a:effectLst>
          <a:outerShdw blurRad="50800" dist="25400" dir="2700000" algn="tl" rotWithShape="0">
            <a:schemeClr val="tx1">
              <a:lumMod val="50000"/>
              <a:lumOff val="50000"/>
              <a:alpha val="40000"/>
            </a:schemeClr>
          </a:outerShdw>
        </a:effectLst>
      </xdr:spPr>
      <xdr:style>
        <a:lnRef idx="3">
          <a:schemeClr val="accent1"/>
        </a:lnRef>
        <a:fillRef idx="0">
          <a:schemeClr val="accent1"/>
        </a:fillRef>
        <a:effectRef idx="2">
          <a:schemeClr val="accent1"/>
        </a:effectRef>
        <a:fontRef idx="minor">
          <a:schemeClr val="tx1"/>
        </a:fontRef>
      </xdr:style>
    </xdr:cxnSp>
    <xdr:clientData/>
  </xdr:twoCellAnchor>
  <xdr:oneCellAnchor>
    <xdr:from>
      <xdr:col>1</xdr:col>
      <xdr:colOff>57150</xdr:colOff>
      <xdr:row>1</xdr:row>
      <xdr:rowOff>0</xdr:rowOff>
    </xdr:from>
    <xdr:ext cx="8515350" cy="405432"/>
    <xdr:sp macro="" textlink="'Chart Data'!B2">
      <xdr:nvSpPr>
        <xdr:cNvPr id="20" name="TextBox 19"/>
        <xdr:cNvSpPr txBox="1"/>
      </xdr:nvSpPr>
      <xdr:spPr>
        <a:xfrm>
          <a:off x="666750" y="476250"/>
          <a:ext cx="8515350"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5725DBDA-1BBD-4C95-A014-FBBCFFB008DD}" type="TxLink">
            <a:rPr lang="en-US" sz="2000" b="1" i="0" u="none" strike="noStrike">
              <a:solidFill>
                <a:schemeClr val="accent3"/>
              </a:solidFill>
              <a:latin typeface="Calibri"/>
            </a:rPr>
            <a:pPr/>
            <a:t>Company X Yearly Financial Dashboard</a:t>
          </a:fld>
          <a:endParaRPr lang="en-US" sz="2000" b="1">
            <a:solidFill>
              <a:schemeClr val="accent3"/>
            </a:solidFill>
          </a:endParaRPr>
        </a:p>
      </xdr:txBody>
    </xdr:sp>
    <xdr:clientData/>
  </xdr:oneCellAnchor>
  <xdr:oneCellAnchor>
    <xdr:from>
      <xdr:col>15</xdr:col>
      <xdr:colOff>241299</xdr:colOff>
      <xdr:row>0</xdr:row>
      <xdr:rowOff>180975</xdr:rowOff>
    </xdr:from>
    <xdr:ext cx="1911351" cy="895350"/>
    <xdr:sp macro="" textlink="">
      <xdr:nvSpPr>
        <xdr:cNvPr id="3" name="TextBox 2"/>
        <xdr:cNvSpPr txBox="1"/>
      </xdr:nvSpPr>
      <xdr:spPr>
        <a:xfrm>
          <a:off x="9499599" y="180975"/>
          <a:ext cx="1911351" cy="895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0" baseline="0">
              <a:solidFill>
                <a:schemeClr val="accent3"/>
              </a:solidFill>
            </a:rPr>
            <a:t>Use the filters below to display the financials for an industry, product or any combination of the two.</a:t>
          </a:r>
        </a:p>
        <a:p>
          <a:endParaRPr lang="en-US" sz="1200" b="0" baseline="0">
            <a:solidFill>
              <a:schemeClr val="accent3"/>
            </a:solidFill>
          </a:endParaRPr>
        </a:p>
        <a:p>
          <a:endParaRPr lang="en-US" sz="1200" b="0" baseline="0">
            <a:solidFill>
              <a:schemeClr val="accent3"/>
            </a:solidFill>
          </a:endParaRPr>
        </a:p>
      </xdr:txBody>
    </xdr:sp>
    <xdr:clientData/>
  </xdr:oneCellAnchor>
  <xdr:oneCellAnchor>
    <xdr:from>
      <xdr:col>15</xdr:col>
      <xdr:colOff>222250</xdr:colOff>
      <xdr:row>27</xdr:row>
      <xdr:rowOff>19050</xdr:rowOff>
    </xdr:from>
    <xdr:ext cx="1724025" cy="581025"/>
    <xdr:sp macro="" textlink="">
      <xdr:nvSpPr>
        <xdr:cNvPr id="19" name="TextBox 18"/>
        <xdr:cNvSpPr txBox="1"/>
      </xdr:nvSpPr>
      <xdr:spPr>
        <a:xfrm>
          <a:off x="9480550" y="5572125"/>
          <a:ext cx="1724025"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baseline="0">
              <a:solidFill>
                <a:schemeClr val="accent3"/>
              </a:solidFill>
            </a:rPr>
            <a:t>Use this filter only when more years are added or to see a single year's performance</a:t>
          </a:r>
        </a:p>
        <a:p>
          <a:endParaRPr lang="en-US" sz="1100" b="0" baseline="0">
            <a:solidFill>
              <a:schemeClr val="accent3"/>
            </a:solidFill>
          </a:endParaRP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ulp, Melissa" refreshedDate="41947.85941527778" createdVersion="4" refreshedVersion="4" minRefreshableVersion="3" recordCount="503">
  <cacheSource type="worksheet">
    <worksheetSource name="T_Financial"/>
  </cacheSource>
  <cacheFields count="16">
    <cacheField name="Customer" numFmtId="0">
      <sharedItems count="503">
        <s v="Customer1"/>
        <s v="Customer2"/>
        <s v="Customer3"/>
        <s v="Customer4"/>
        <s v="Customer5"/>
        <s v="Customer6"/>
        <s v="Customer7"/>
        <s v="Customer8"/>
        <s v="Customer9"/>
        <s v="Customer10"/>
        <s v="Customer11"/>
        <s v="Customer12"/>
        <s v="Customer13"/>
        <s v="Customer14"/>
        <s v="Customer15"/>
        <s v="Customer16"/>
        <s v="Customer17"/>
        <s v="Customer18"/>
        <s v="Customer19"/>
        <s v="Customer20"/>
        <s v="Customer21"/>
        <s v="Customer22"/>
        <s v="Customer23"/>
        <s v="Customer24"/>
        <s v="Customer25"/>
        <s v="Customer26"/>
        <s v="Customer27"/>
        <s v="Customer28"/>
        <s v="Customer29"/>
        <s v="Customer30"/>
        <s v="Customer31"/>
        <s v="Customer32"/>
        <s v="Customer33"/>
        <s v="Customer34"/>
        <s v="Customer35"/>
        <s v="Customer36"/>
        <s v="Customer37"/>
        <s v="Customer38"/>
        <s v="Customer39"/>
        <s v="Customer40"/>
        <s v="Customer41"/>
        <s v="Customer42"/>
        <s v="Customer43"/>
        <s v="Customer44"/>
        <s v="Customer45"/>
        <s v="Customer46"/>
        <s v="Customer47"/>
        <s v="Customer48"/>
        <s v="Customer49"/>
        <s v="Customer50"/>
        <s v="Customer51"/>
        <s v="Customer52"/>
        <s v="Customer53"/>
        <s v="Customer54"/>
        <s v="Customer55"/>
        <s v="Customer56"/>
        <s v="Customer57"/>
        <s v="Customer58"/>
        <s v="Customer59"/>
        <s v="Customer60"/>
        <s v="Customer61"/>
        <s v="Customer62"/>
        <s v="Customer63"/>
        <s v="Customer64"/>
        <s v="Customer65"/>
        <s v="Customer66"/>
        <s v="Customer67"/>
        <s v="Customer68"/>
        <s v="Customer69"/>
        <s v="Customer70"/>
        <s v="Customer71"/>
        <s v="Customer72"/>
        <s v="Customer73"/>
        <s v="Customer74"/>
        <s v="Customer75"/>
        <s v="Customer76"/>
        <s v="Customer77"/>
        <s v="Customer78"/>
        <s v="Customer79"/>
        <s v="Customer80"/>
        <s v="Customer81"/>
        <s v="Customer82"/>
        <s v="Customer83"/>
        <s v="Customer84"/>
        <s v="Customer85"/>
        <s v="Customer86"/>
        <s v="Customer87"/>
        <s v="Customer88"/>
        <s v="Customer89"/>
        <s v="Customer90"/>
        <s v="Customer91"/>
        <s v="Customer92"/>
        <s v="Customer93"/>
        <s v="Customer94"/>
        <s v="Customer95"/>
        <s v="Customer96"/>
        <s v="Customer97"/>
        <s v="Customer98"/>
        <s v="Customer99"/>
        <s v="Customer100"/>
        <s v="Customer101"/>
        <s v="Customer102"/>
        <s v="Customer103"/>
        <s v="Customer104"/>
        <s v="Customer105"/>
        <s v="Customer106"/>
        <s v="Customer107"/>
        <s v="Customer108"/>
        <s v="Customer109"/>
        <s v="Customer110"/>
        <s v="Customer111"/>
        <s v="Customer112"/>
        <s v="Customer113"/>
        <s v="Customer114"/>
        <s v="Customer115"/>
        <s v="Customer116"/>
        <s v="Customer117"/>
        <s v="Customer118"/>
        <s v="Customer119"/>
        <s v="Customer120"/>
        <s v="Customer121"/>
        <s v="Customer122"/>
        <s v="Customer123"/>
        <s v="Customer124"/>
        <s v="Customer125"/>
        <s v="Customer126"/>
        <s v="Customer127"/>
        <s v="Customer128"/>
        <s v="Customer129"/>
        <s v="Customer130"/>
        <s v="Customer131"/>
        <s v="Customer132"/>
        <s v="Customer133"/>
        <s v="Customer134"/>
        <s v="Customer135"/>
        <s v="Customer136"/>
        <s v="Customer137"/>
        <s v="Customer138"/>
        <s v="Customer139"/>
        <s v="Customer140"/>
        <s v="Customer141"/>
        <s v="Customer142"/>
        <s v="Customer143"/>
        <s v="Customer144"/>
        <s v="Customer145"/>
        <s v="Customer146"/>
        <s v="Customer147"/>
        <s v="Customer148"/>
        <s v="Customer149"/>
        <s v="Customer150"/>
        <s v="Customer151"/>
        <s v="Customer152"/>
        <s v="Customer153"/>
        <s v="Customer154"/>
        <s v="Customer155"/>
        <s v="Customer156"/>
        <s v="Customer157"/>
        <s v="Customer158"/>
        <s v="Customer159"/>
        <s v="Customer160"/>
        <s v="Customer161"/>
        <s v="Customer162"/>
        <s v="Customer163"/>
        <s v="Customer164"/>
        <s v="Customer165"/>
        <s v="Customer166"/>
        <s v="Customer167"/>
        <s v="Customer168"/>
        <s v="Customer169"/>
        <s v="Customer170"/>
        <s v="Customer171"/>
        <s v="Customer172"/>
        <s v="Customer173"/>
        <s v="Customer174"/>
        <s v="Customer175"/>
        <s v="Customer176"/>
        <s v="Customer177"/>
        <s v="Customer178"/>
        <s v="Customer179"/>
        <s v="Customer180"/>
        <s v="Customer181"/>
        <s v="Customer182"/>
        <s v="Customer183"/>
        <s v="Customer184"/>
        <s v="Customer185"/>
        <s v="Customer186"/>
        <s v="Customer187"/>
        <s v="Customer188"/>
        <s v="Customer189"/>
        <s v="Customer190"/>
        <s v="Customer191"/>
        <s v="Customer192"/>
        <s v="Customer193"/>
        <s v="Customer194"/>
        <s v="Customer195"/>
        <s v="Customer196"/>
        <s v="Customer197"/>
        <s v="Customer198"/>
        <s v="Customer199"/>
        <s v="Customer200"/>
        <s v="Customer201"/>
        <s v="Customer202"/>
        <s v="Customer203"/>
        <s v="Customer204"/>
        <s v="Customer205"/>
        <s v="Customer206"/>
        <s v="Customer207"/>
        <s v="Customer208"/>
        <s v="Customer209"/>
        <s v="Customer210"/>
        <s v="Customer211"/>
        <s v="Customer212"/>
        <s v="Customer213"/>
        <s v="Customer214"/>
        <s v="Customer215"/>
        <s v="Customer216"/>
        <s v="Customer217"/>
        <s v="Customer218"/>
        <s v="Customer219"/>
        <s v="Customer220"/>
        <s v="Customer221"/>
        <s v="Customer222"/>
        <s v="Customer223"/>
        <s v="Customer224"/>
        <s v="Customer225"/>
        <s v="Customer226"/>
        <s v="Customer227"/>
        <s v="Customer228"/>
        <s v="Customer229"/>
        <s v="Customer230"/>
        <s v="Customer231"/>
        <s v="Customer232"/>
        <s v="Customer233"/>
        <s v="Customer234"/>
        <s v="Customer235"/>
        <s v="Customer236"/>
        <s v="Customer237"/>
        <s v="Customer238"/>
        <s v="Customer239"/>
        <s v="Customer240"/>
        <s v="Customer241"/>
        <s v="Customer242"/>
        <s v="Customer243"/>
        <s v="Customer244"/>
        <s v="Customer245"/>
        <s v="Customer246"/>
        <s v="Customer247"/>
        <s v="Customer248"/>
        <s v="Customer249"/>
        <s v="Customer250"/>
        <s v="Customer251"/>
        <s v="Customer252"/>
        <s v="Customer253"/>
        <s v="Customer254"/>
        <s v="Customer255"/>
        <s v="Customer256"/>
        <s v="Customer257"/>
        <s v="Customer258"/>
        <s v="Customer259"/>
        <s v="Customer260"/>
        <s v="Customer261"/>
        <s v="Customer262"/>
        <s v="Customer263"/>
        <s v="Customer264"/>
        <s v="Customer265"/>
        <s v="Customer266"/>
        <s v="Customer267"/>
        <s v="Customer268"/>
        <s v="Customer269"/>
        <s v="Customer270"/>
        <s v="Customer271"/>
        <s v="Customer272"/>
        <s v="Customer273"/>
        <s v="Customer274"/>
        <s v="Customer275"/>
        <s v="Customer276"/>
        <s v="Customer277"/>
        <s v="Customer278"/>
        <s v="Customer279"/>
        <s v="Customer280"/>
        <s v="Customer281"/>
        <s v="Customer282"/>
        <s v="Customer283"/>
        <s v="Customer284"/>
        <s v="Customer285"/>
        <s v="Customer286"/>
        <s v="Customer287"/>
        <s v="Customer288"/>
        <s v="Customer289"/>
        <s v="Customer290"/>
        <s v="Customer291"/>
        <s v="Customer292"/>
        <s v="Customer293"/>
        <s v="Customer294"/>
        <s v="Customer295"/>
        <s v="Customer296"/>
        <s v="Customer297"/>
        <s v="Customer298"/>
        <s v="Customer299"/>
        <s v="Customer300"/>
        <s v="Customer301"/>
        <s v="Customer302"/>
        <s v="Customer303"/>
        <s v="Customer304"/>
        <s v="Customer305"/>
        <s v="Customer306"/>
        <s v="Customer307"/>
        <s v="Customer308"/>
        <s v="Customer309"/>
        <s v="Customer310"/>
        <s v="Customer311"/>
        <s v="Customer312"/>
        <s v="Customer313"/>
        <s v="Customer314"/>
        <s v="Customer315"/>
        <s v="Customer316"/>
        <s v="Customer317"/>
        <s v="Customer318"/>
        <s v="Customer319"/>
        <s v="Customer320"/>
        <s v="Customer321"/>
        <s v="Customer322"/>
        <s v="Customer323"/>
        <s v="Customer324"/>
        <s v="Customer325"/>
        <s v="Customer326"/>
        <s v="Customer327"/>
        <s v="Customer328"/>
        <s v="Customer329"/>
        <s v="Customer330"/>
        <s v="Customer331"/>
        <s v="Customer332"/>
        <s v="Customer333"/>
        <s v="Customer334"/>
        <s v="Customer335"/>
        <s v="Customer336"/>
        <s v="Customer337"/>
        <s v="Customer338"/>
        <s v="Customer339"/>
        <s v="Customer340"/>
        <s v="Customer341"/>
        <s v="Customer342"/>
        <s v="Customer343"/>
        <s v="Customer344"/>
        <s v="Customer345"/>
        <s v="Customer346"/>
        <s v="Customer347"/>
        <s v="Customer348"/>
        <s v="Customer349"/>
        <s v="Customer350"/>
        <s v="Customer351"/>
        <s v="Customer352"/>
        <s v="Customer353"/>
        <s v="Customer354"/>
        <s v="Customer355"/>
        <s v="Customer356"/>
        <s v="Customer357"/>
        <s v="Customer358"/>
        <s v="Customer359"/>
        <s v="Customer360"/>
        <s v="Customer361"/>
        <s v="Customer362"/>
        <s v="Customer363"/>
        <s v="Customer364"/>
        <s v="Customer365"/>
        <s v="Customer366"/>
        <s v="Customer367"/>
        <s v="Customer368"/>
        <s v="Customer369"/>
        <s v="Customer370"/>
        <s v="Customer371"/>
        <s v="Customer372"/>
        <s v="Customer373"/>
        <s v="Customer374"/>
        <s v="Customer375"/>
        <s v="Customer376"/>
        <s v="Customer377"/>
        <s v="Customer378"/>
        <s v="Customer379"/>
        <s v="Customer380"/>
        <s v="Customer381"/>
        <s v="Customer382"/>
        <s v="Customer383"/>
        <s v="Customer384"/>
        <s v="Customer385"/>
        <s v="Customer386"/>
        <s v="Customer387"/>
        <s v="Customer388"/>
        <s v="Customer389"/>
        <s v="Customer390"/>
        <s v="Customer391"/>
        <s v="Customer392"/>
        <s v="Customer393"/>
        <s v="Customer394"/>
        <s v="Customer395"/>
        <s v="Customer396"/>
        <s v="Customer397"/>
        <s v="Customer398"/>
        <s v="Customer399"/>
        <s v="Customer400"/>
        <s v="Customer401"/>
        <s v="Customer402"/>
        <s v="Customer403"/>
        <s v="Customer404"/>
        <s v="Customer405"/>
        <s v="Customer406"/>
        <s v="Customer407"/>
        <s v="Customer408"/>
        <s v="Customer409"/>
        <s v="Customer410"/>
        <s v="Customer411"/>
        <s v="Customer412"/>
        <s v="Customer413"/>
        <s v="Customer414"/>
        <s v="Customer415"/>
        <s v="Customer416"/>
        <s v="Customer417"/>
        <s v="Customer418"/>
        <s v="Customer419"/>
        <s v="Customer420"/>
        <s v="Customer421"/>
        <s v="Customer422"/>
        <s v="Customer423"/>
        <s v="Customer424"/>
        <s v="Customer425"/>
        <s v="Customer426"/>
        <s v="Customer427"/>
        <s v="Customer428"/>
        <s v="Customer429"/>
        <s v="Customer430"/>
        <s v="Customer431"/>
        <s v="Customer432"/>
        <s v="Customer433"/>
        <s v="Customer434"/>
        <s v="Customer435"/>
        <s v="Customer436"/>
        <s v="Customer437"/>
        <s v="Customer438"/>
        <s v="Customer439"/>
        <s v="Customer440"/>
        <s v="Customer441"/>
        <s v="Customer442"/>
        <s v="Customer443"/>
        <s v="Customer444"/>
        <s v="Customer445"/>
        <s v="Customer446"/>
        <s v="Customer447"/>
        <s v="Customer448"/>
        <s v="Customer449"/>
        <s v="Customer450"/>
        <s v="Customer451"/>
        <s v="Customer452"/>
        <s v="Customer453"/>
        <s v="Customer454"/>
        <s v="Customer455"/>
        <s v="Customer456"/>
        <s v="Customer457"/>
        <s v="Customer458"/>
        <s v="Customer459"/>
        <s v="Customer460"/>
        <s v="Customer461"/>
        <s v="Customer462"/>
        <s v="Customer463"/>
        <s v="Customer464"/>
        <s v="Customer465"/>
        <s v="Customer466"/>
        <s v="Customer467"/>
        <s v="Customer468"/>
        <s v="Customer469"/>
        <s v="Customer470"/>
        <s v="Customer471"/>
        <s v="Customer472"/>
        <s v="Customer473"/>
        <s v="Customer474"/>
        <s v="Customer475"/>
        <s v="Customer476"/>
        <s v="Customer477"/>
        <s v="Customer478"/>
        <s v="Customer479"/>
        <s v="Customer480"/>
        <s v="Customer481"/>
        <s v="Customer482"/>
        <s v="Customer483"/>
        <s v="Customer484"/>
        <s v="Customer485"/>
        <s v="Customer486"/>
        <s v="Customer487"/>
        <s v="Customer488"/>
        <s v="Customer489"/>
        <s v="Customer490"/>
        <s v="Customer491"/>
        <s v="Customer492"/>
        <s v="Customer493"/>
        <s v="Customer494"/>
        <s v="Customer495"/>
        <s v="Customer496"/>
        <s v="Customer497"/>
        <s v="Customer498"/>
        <s v="Customer499"/>
        <s v="Customer500"/>
        <s v="Customer501"/>
        <s v="Customer502"/>
        <s v="Customer503"/>
      </sharedItems>
    </cacheField>
    <cacheField name="Industry" numFmtId="0">
      <sharedItems count="8">
        <s v="Consumer Goods"/>
        <s v="Services"/>
        <s v="Finance"/>
        <s v="Technology"/>
        <s v="Healthcare"/>
        <s v="Utilities"/>
        <s v="Materials"/>
        <s v="Industrial Goods"/>
      </sharedItems>
    </cacheField>
    <cacheField name="Region" numFmtId="0">
      <sharedItems count="5">
        <s v="Europe"/>
        <s v="North America"/>
        <s v="Asia Pacific"/>
        <s v="South America"/>
        <s v="Middle East"/>
      </sharedItems>
    </cacheField>
    <cacheField name="Product" numFmtId="0">
      <sharedItems count="5">
        <s v="Product1"/>
        <s v="Product2"/>
        <s v="Product3"/>
        <s v="Product4"/>
        <s v="Entera CRM"/>
      </sharedItems>
    </cacheField>
    <cacheField name="Estimated Revenue ($000)" numFmtId="0">
      <sharedItems containsSemiMixedTypes="0" containsString="0" containsNumber="1" containsInteger="1" minValue="100" maxValue="700"/>
    </cacheField>
    <cacheField name="Actual Revenue ($000)" numFmtId="0">
      <sharedItems containsSemiMixedTypes="0" containsString="0" containsNumber="1" containsInteger="1" minValue="24" maxValue="998"/>
    </cacheField>
    <cacheField name="Quarter" numFmtId="0">
      <sharedItems count="4">
        <s v="Q4"/>
        <s v="Q3"/>
        <s v="Q2"/>
        <s v="Q1"/>
      </sharedItems>
    </cacheField>
    <cacheField name="Year" numFmtId="0">
      <sharedItems containsSemiMixedTypes="0" containsString="0" containsNumber="1" containsInteger="1" minValue="2003" maxValue="2008" count="6">
        <n v="2006"/>
        <n v="2008"/>
        <n v="2007"/>
        <n v="2005"/>
        <n v="2003"/>
        <n v="2004"/>
      </sharedItems>
    </cacheField>
    <cacheField name="Sales Rep" numFmtId="0">
      <sharedItems count="5">
        <s v="Fritz Klein"/>
        <s v="Porter Le"/>
        <s v="Oren Chase"/>
        <s v="Nasim Hanson"/>
        <s v="Bradley Valenzuela"/>
      </sharedItems>
    </cacheField>
    <cacheField name="YQ" numFmtId="0">
      <sharedItems/>
    </cacheField>
    <cacheField name="IYQ" numFmtId="0">
      <sharedItems/>
    </cacheField>
    <cacheField name="RYQ" numFmtId="0">
      <sharedItems count="102">
        <s v="Europe2006Q4"/>
        <s v="North America2008Q3"/>
        <s v="Asia Pacific2006Q3"/>
        <s v="North America2008Q4"/>
        <s v="Europe2006Q2"/>
        <s v="North America2007Q1"/>
        <s v="North America2005Q4"/>
        <s v="Europe2003Q4"/>
        <s v="Asia Pacific2005Q4"/>
        <s v="Europe2005Q2"/>
        <s v="South America2007Q4"/>
        <s v="Europe2006Q3"/>
        <s v="Middle East2006Q3"/>
        <s v="South America2004Q3"/>
        <s v="North America2004Q3"/>
        <s v="North America2007Q2"/>
        <s v="Asia Pacific2005Q2"/>
        <s v="North America2006Q2"/>
        <s v="South America2005Q1"/>
        <s v="Europe2007Q3"/>
        <s v="North America2003Q2"/>
        <s v="Asia Pacific2004Q2"/>
        <s v="Europe2006Q1"/>
        <s v="Europe2008Q4"/>
        <s v="Middle East2007Q1"/>
        <s v="Europe2007Q4"/>
        <s v="Europe2008Q2"/>
        <s v="North America2007Q4"/>
        <s v="Europe2007Q2"/>
        <s v="Europe2003Q3"/>
        <s v="Middle East2007Q3"/>
        <s v="South America2005Q4"/>
        <s v="North America2003Q3"/>
        <s v="North America2008Q1"/>
        <s v="Europe2003Q1"/>
        <s v="Europe2004Q2"/>
        <s v="South America2006Q2"/>
        <s v="Asia Pacific2003Q3"/>
        <s v="Europe2005Q1"/>
        <s v="Europe2005Q3"/>
        <s v="North America2005Q1"/>
        <s v="North America2006Q4"/>
        <s v="Asia Pacific2003Q2"/>
        <s v="North America2008Q2"/>
        <s v="South America2008Q1"/>
        <s v="Asia Pacific2006Q4"/>
        <s v="North America2006Q1"/>
        <s v="North America2004Q2"/>
        <s v="South America2005Q2"/>
        <s v="North America2005Q3"/>
        <s v="South America2005Q3"/>
        <s v="Asia Pacific2004Q4"/>
        <s v="Europe2007Q1"/>
        <s v="Europe2004Q1"/>
        <s v="North America2005Q2"/>
        <s v="North America2006Q3"/>
        <s v="Asia Pacific2008Q4"/>
        <s v="North America2003Q1"/>
        <s v="North America2004Q4"/>
        <s v="Europe2005Q4"/>
        <s v="Asia Pacific2003Q1"/>
        <s v="North America2003Q4"/>
        <s v="Asia Pacific2005Q1"/>
        <s v="Europe2008Q3"/>
        <s v="Europe2003Q2"/>
        <s v="Asia Pacific2008Q3"/>
        <s v="Asia Pacific2006Q1"/>
        <s v="North America2007Q3"/>
        <s v="South America2003Q1"/>
        <s v="South America2007Q1"/>
        <s v="Asia Pacific2004Q3"/>
        <s v="South America2007Q3"/>
        <s v="South America2007Q2"/>
        <s v="Middle East2004Q3"/>
        <s v="Asia Pacific2005Q3"/>
        <s v="South America2003Q3"/>
        <s v="Asia Pacific2003Q4"/>
        <s v="Asia Pacific2007Q2"/>
        <s v="Asia Pacific2006Q2"/>
        <s v="South America2006Q1"/>
        <s v="Asia Pacific2008Q2"/>
        <s v="Middle East2004Q4"/>
        <s v="South America2008Q4"/>
        <s v="South America2004Q1"/>
        <s v="Middle East2008Q4"/>
        <s v="Middle East2003Q2"/>
        <s v="Asia Pacific2007Q1"/>
        <s v="Middle East2008Q2"/>
        <s v="Asia Pacific2008Q1"/>
        <s v="South America2004Q4"/>
        <s v="Asia Pacific2007Q4"/>
        <s v="North America2004Q1"/>
        <s v="Europe2008Q1"/>
        <s v="South America2006Q4"/>
        <s v="South America2003Q4"/>
        <s v="Asia Pacific2007Q3"/>
        <s v="Middle East2006Q2"/>
        <s v="Middle East2006Q4"/>
        <s v="Europe2004Q4"/>
        <s v="Asia Pacific2004Q1"/>
        <s v="Europe2004Q3"/>
        <s v="Middle East2004Q1"/>
      </sharedItems>
    </cacheField>
    <cacheField name="SYQ" numFmtId="0">
      <sharedItems count="102">
        <s v="Fritz Klein2006Q4"/>
        <s v="Porter Le2008Q3"/>
        <s v="Oren Chase2006Q3"/>
        <s v="Porter Le2008Q4"/>
        <s v="Fritz Klein2006Q2"/>
        <s v="Porter Le2007Q1"/>
        <s v="Porter Le2005Q4"/>
        <s v="Fritz Klein2003Q4"/>
        <s v="Oren Chase2005Q4"/>
        <s v="Fritz Klein2005Q2"/>
        <s v="Nasim Hanson2007Q4"/>
        <s v="Fritz Klein2006Q3"/>
        <s v="Bradley Valenzuela2006Q3"/>
        <s v="Nasim Hanson2004Q3"/>
        <s v="Porter Le2004Q3"/>
        <s v="Porter Le2007Q2"/>
        <s v="Oren Chase2005Q2"/>
        <s v="Porter Le2006Q2"/>
        <s v="Nasim Hanson2005Q1"/>
        <s v="Fritz Klein2007Q3"/>
        <s v="Porter Le2003Q2"/>
        <s v="Oren Chase2004Q2"/>
        <s v="Fritz Klein2006Q1"/>
        <s v="Fritz Klein2008Q4"/>
        <s v="Bradley Valenzuela2007Q1"/>
        <s v="Fritz Klein2007Q4"/>
        <s v="Fritz Klein2008Q2"/>
        <s v="Porter Le2007Q4"/>
        <s v="Fritz Klein2007Q2"/>
        <s v="Fritz Klein2003Q3"/>
        <s v="Bradley Valenzuela2007Q3"/>
        <s v="Nasim Hanson2005Q4"/>
        <s v="Porter Le2003Q3"/>
        <s v="Porter Le2008Q1"/>
        <s v="Fritz Klein2003Q1"/>
        <s v="Fritz Klein2004Q2"/>
        <s v="Nasim Hanson2006Q2"/>
        <s v="Oren Chase2003Q3"/>
        <s v="Fritz Klein2005Q1"/>
        <s v="Fritz Klein2005Q3"/>
        <s v="Porter Le2005Q1"/>
        <s v="Porter Le2006Q4"/>
        <s v="Oren Chase2003Q2"/>
        <s v="Porter Le2008Q2"/>
        <s v="Nasim Hanson2008Q1"/>
        <s v="Oren Chase2006Q4"/>
        <s v="Porter Le2006Q1"/>
        <s v="Porter Le2004Q2"/>
        <s v="Nasim Hanson2005Q2"/>
        <s v="Porter Le2005Q3"/>
        <s v="Nasim Hanson2005Q3"/>
        <s v="Oren Chase2004Q4"/>
        <s v="Fritz Klein2007Q1"/>
        <s v="Fritz Klein2004Q1"/>
        <s v="Porter Le2005Q2"/>
        <s v="Porter Le2006Q3"/>
        <s v="Oren Chase2008Q4"/>
        <s v="Porter Le2003Q1"/>
        <s v="Porter Le2004Q4"/>
        <s v="Fritz Klein2005Q4"/>
        <s v="Oren Chase2003Q1"/>
        <s v="Porter Le2003Q4"/>
        <s v="Oren Chase2005Q1"/>
        <s v="Fritz Klein2008Q3"/>
        <s v="Fritz Klein2003Q2"/>
        <s v="Oren Chase2008Q3"/>
        <s v="Oren Chase2006Q1"/>
        <s v="Porter Le2007Q3"/>
        <s v="Nasim Hanson2003Q1"/>
        <s v="Nasim Hanson2007Q1"/>
        <s v="Oren Chase2004Q3"/>
        <s v="Nasim Hanson2007Q3"/>
        <s v="Nasim Hanson2007Q2"/>
        <s v="Bradley Valenzuela2004Q3"/>
        <s v="Oren Chase2005Q3"/>
        <s v="Nasim Hanson2003Q3"/>
        <s v="Oren Chase2003Q4"/>
        <s v="Oren Chase2007Q2"/>
        <s v="Oren Chase2006Q2"/>
        <s v="Nasim Hanson2006Q1"/>
        <s v="Oren Chase2008Q2"/>
        <s v="Bradley Valenzuela2004Q4"/>
        <s v="Nasim Hanson2008Q4"/>
        <s v="Nasim Hanson2004Q1"/>
        <s v="Bradley Valenzuela2008Q4"/>
        <s v="Bradley Valenzuela2003Q2"/>
        <s v="Oren Chase2007Q1"/>
        <s v="Bradley Valenzuela2008Q2"/>
        <s v="Oren Chase2008Q1"/>
        <s v="Nasim Hanson2004Q4"/>
        <s v="Oren Chase2007Q4"/>
        <s v="Porter Le2004Q1"/>
        <s v="Fritz Klein2008Q1"/>
        <s v="Nasim Hanson2006Q4"/>
        <s v="Nasim Hanson2003Q4"/>
        <s v="Oren Chase2007Q3"/>
        <s v="Bradley Valenzuela2006Q2"/>
        <s v="Bradley Valenzuela2006Q4"/>
        <s v="Fritz Klein2004Q4"/>
        <s v="Oren Chase2004Q1"/>
        <s v="Fritz Klein2004Q3"/>
        <s v="Bradley Valenzuela2004Q1"/>
      </sharedItems>
    </cacheField>
    <cacheField name="PYQ" numFmtId="0">
      <sharedItems count="117">
        <s v="Product12006Q4"/>
        <s v="Product22008Q3"/>
        <s v="Product12006Q3"/>
        <s v="Product22008Q4"/>
        <s v="Product32006Q2"/>
        <s v="Product42007Q1"/>
        <s v="Product42005Q4"/>
        <s v="Product22003Q4"/>
        <s v="Product22005Q4"/>
        <s v="Product22005Q2"/>
        <s v="Product22007Q4"/>
        <s v="Product42006Q3"/>
        <s v="Product32006Q4"/>
        <s v="Product32004Q3"/>
        <s v="Product12004Q3"/>
        <s v="Product42008Q3"/>
        <s v="Product22007Q2"/>
        <s v="Product42005Q1"/>
        <s v="Product22007Q3"/>
        <s v="Product42003Q2"/>
        <s v="Product12004Q2"/>
        <s v="Entera CRM2006Q1"/>
        <s v="Product12008Q4"/>
        <s v="Product42007Q2"/>
        <s v="Product32006Q3"/>
        <s v="Product12008Q2"/>
        <s v="Entera CRM2004Q3"/>
        <s v="Product32007Q2"/>
        <s v="Entera CRM2008Q2"/>
        <s v="Product32008Q2"/>
        <s v="Product22007Q1"/>
        <s v="Product42007Q3"/>
        <s v="Entera CRM2003Q3"/>
        <s v="Product12007Q3"/>
        <s v="Product42003Q3"/>
        <s v="Product32008Q1"/>
        <s v="Entera CRM2003Q1"/>
        <s v="Product22008Q1"/>
        <s v="Product12006Q2"/>
        <s v="Product32005Q2"/>
        <s v="Product32005Q1"/>
        <s v="Product32005Q3"/>
        <s v="Product42006Q4"/>
        <s v="Product22006Q2"/>
        <s v="Product32007Q4"/>
        <s v="Product32003Q3"/>
        <s v="Entera CRM2006Q4"/>
        <s v="Product12006Q1"/>
        <s v="Product32004Q2"/>
        <s v="Product22003Q3"/>
        <s v="Product32007Q1"/>
        <s v="Entera CRM2005Q3"/>
        <s v="Product12005Q3"/>
        <s v="Entera CRM2007Q4"/>
        <s v="Entera CRM2004Q4"/>
        <s v="Product32004Q1"/>
        <s v="Product32008Q4"/>
        <s v="Product12003Q2"/>
        <s v="Product42003Q4"/>
        <s v="Product12004Q4"/>
        <s v="Entera CRM2005Q2"/>
        <s v="Product32005Q4"/>
        <s v="Product42005Q3"/>
        <s v="Product22003Q2"/>
        <s v="Entera CRM2005Q4"/>
        <s v="Product12005Q1"/>
        <s v="Entera CRM2008Q4"/>
        <s v="Product32008Q3"/>
        <s v="Entera CRM2007Q1"/>
        <s v="Product22004Q2"/>
        <s v="Entera CRM2008Q3"/>
        <s v="Product12003Q4"/>
        <s v="Product42006Q2"/>
        <s v="Product42005Q2"/>
        <s v="Product22004Q4"/>
        <s v="Product42008Q4"/>
        <s v="Product12005Q4"/>
        <s v="Product12003Q1"/>
        <s v="Product42004Q3"/>
        <s v="Product22005Q3"/>
        <s v="Product42003Q1"/>
        <s v="Entera CRM2003Q4"/>
        <s v="Entera CRM2007Q2"/>
        <s v="Product32003Q2"/>
        <s v="Product22008Q2"/>
        <s v="Product22003Q1"/>
        <s v="Product12005Q2"/>
        <s v="Product22006Q3"/>
        <s v="Entera CRM2005Q1"/>
        <s v="Product12003Q3"/>
        <s v="Product12008Q3"/>
        <s v="Product12007Q2"/>
        <s v="Product42004Q4"/>
        <s v="Product12007Q1"/>
        <s v="Product22006Q4"/>
        <s v="Product32003Q4"/>
        <s v="Product32004Q4"/>
        <s v="Product22004Q1"/>
        <s v="Product42006Q1"/>
        <s v="Entera CRM2004Q2"/>
        <s v="Entera CRM2006Q2"/>
        <s v="Entera CRM2007Q3"/>
        <s v="Product12007Q4"/>
        <s v="Entera CRM2006Q3"/>
        <s v="Entera CRM2003Q2"/>
        <s v="Product32003Q1"/>
        <s v="Product12004Q1"/>
        <s v="Product22005Q1"/>
        <s v="Product12008Q1"/>
        <s v="Entera CRM2008Q1"/>
        <s v="Product42008Q1"/>
        <s v="Product42008Q2"/>
        <s v="Product42004Q2"/>
        <s v="Product42004Q1"/>
        <s v="Product32006Q1"/>
        <s v="Product32007Q3"/>
        <s v="Product22006Q1"/>
      </sharedItems>
    </cacheField>
    <cacheField name="Revenue Delta" numFmtId="0" formula="SUM('Actual Revenue ($000)')-SUM('Estimated Revenue ($000)')" databaseField="0"/>
    <cacheField name="% Revenue over Estimate" numFmtId="0" formula="'Revenue Delta'/'Estimated Revenue ($000)'" databaseField="0"/>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503">
  <r>
    <x v="0"/>
    <x v="0"/>
    <x v="0"/>
    <x v="0"/>
    <n v="250"/>
    <n v="255"/>
    <x v="0"/>
    <x v="0"/>
    <x v="0"/>
    <s v="2006Q4"/>
    <s v="Consumer Goods2006Q4"/>
    <x v="0"/>
    <x v="0"/>
    <x v="0"/>
  </r>
  <r>
    <x v="1"/>
    <x v="0"/>
    <x v="1"/>
    <x v="1"/>
    <n v="200"/>
    <n v="319"/>
    <x v="1"/>
    <x v="1"/>
    <x v="1"/>
    <s v="2008Q3"/>
    <s v="Consumer Goods2008Q3"/>
    <x v="1"/>
    <x v="1"/>
    <x v="1"/>
  </r>
  <r>
    <x v="2"/>
    <x v="1"/>
    <x v="2"/>
    <x v="0"/>
    <n v="600"/>
    <n v="123"/>
    <x v="1"/>
    <x v="0"/>
    <x v="2"/>
    <s v="2006Q3"/>
    <s v="Services2006Q3"/>
    <x v="2"/>
    <x v="2"/>
    <x v="2"/>
  </r>
  <r>
    <x v="3"/>
    <x v="2"/>
    <x v="1"/>
    <x v="1"/>
    <n v="400"/>
    <n v="272"/>
    <x v="0"/>
    <x v="1"/>
    <x v="1"/>
    <s v="2008Q4"/>
    <s v="Finance2008Q4"/>
    <x v="3"/>
    <x v="3"/>
    <x v="3"/>
  </r>
  <r>
    <x v="4"/>
    <x v="0"/>
    <x v="0"/>
    <x v="2"/>
    <n v="200"/>
    <n v="30"/>
    <x v="2"/>
    <x v="0"/>
    <x v="0"/>
    <s v="2006Q2"/>
    <s v="Consumer Goods2006Q2"/>
    <x v="4"/>
    <x v="4"/>
    <x v="4"/>
  </r>
  <r>
    <x v="5"/>
    <x v="1"/>
    <x v="1"/>
    <x v="3"/>
    <n v="550"/>
    <n v="537"/>
    <x v="3"/>
    <x v="2"/>
    <x v="1"/>
    <s v="2007Q1"/>
    <s v="Services2007Q1"/>
    <x v="5"/>
    <x v="5"/>
    <x v="5"/>
  </r>
  <r>
    <x v="6"/>
    <x v="3"/>
    <x v="1"/>
    <x v="3"/>
    <n v="650"/>
    <n v="89"/>
    <x v="0"/>
    <x v="3"/>
    <x v="1"/>
    <s v="2005Q4"/>
    <s v="Technology2005Q4"/>
    <x v="6"/>
    <x v="6"/>
    <x v="6"/>
  </r>
  <r>
    <x v="7"/>
    <x v="0"/>
    <x v="0"/>
    <x v="1"/>
    <n v="200"/>
    <n v="249"/>
    <x v="0"/>
    <x v="4"/>
    <x v="0"/>
    <s v="2003Q4"/>
    <s v="Consumer Goods2003Q4"/>
    <x v="7"/>
    <x v="7"/>
    <x v="7"/>
  </r>
  <r>
    <x v="8"/>
    <x v="4"/>
    <x v="2"/>
    <x v="1"/>
    <n v="450"/>
    <n v="268"/>
    <x v="0"/>
    <x v="3"/>
    <x v="2"/>
    <s v="2005Q4"/>
    <s v="Healthcare2005Q4"/>
    <x v="8"/>
    <x v="8"/>
    <x v="8"/>
  </r>
  <r>
    <x v="9"/>
    <x v="0"/>
    <x v="0"/>
    <x v="1"/>
    <n v="250"/>
    <n v="601"/>
    <x v="2"/>
    <x v="3"/>
    <x v="0"/>
    <s v="2005Q2"/>
    <s v="Consumer Goods2005Q2"/>
    <x v="9"/>
    <x v="9"/>
    <x v="9"/>
  </r>
  <r>
    <x v="10"/>
    <x v="5"/>
    <x v="3"/>
    <x v="1"/>
    <n v="700"/>
    <n v="475"/>
    <x v="0"/>
    <x v="2"/>
    <x v="3"/>
    <s v="2007Q4"/>
    <s v="Utilities2007Q4"/>
    <x v="10"/>
    <x v="10"/>
    <x v="10"/>
  </r>
  <r>
    <x v="11"/>
    <x v="3"/>
    <x v="0"/>
    <x v="3"/>
    <n v="650"/>
    <n v="378"/>
    <x v="1"/>
    <x v="0"/>
    <x v="0"/>
    <s v="2006Q3"/>
    <s v="Technology2006Q3"/>
    <x v="11"/>
    <x v="11"/>
    <x v="11"/>
  </r>
  <r>
    <x v="12"/>
    <x v="6"/>
    <x v="0"/>
    <x v="2"/>
    <n v="150"/>
    <n v="286"/>
    <x v="0"/>
    <x v="0"/>
    <x v="0"/>
    <s v="2006Q4"/>
    <s v="Materials2006Q4"/>
    <x v="0"/>
    <x v="0"/>
    <x v="12"/>
  </r>
  <r>
    <x v="13"/>
    <x v="6"/>
    <x v="4"/>
    <x v="3"/>
    <n v="150"/>
    <n v="158"/>
    <x v="1"/>
    <x v="0"/>
    <x v="4"/>
    <s v="2006Q3"/>
    <s v="Materials2006Q3"/>
    <x v="12"/>
    <x v="12"/>
    <x v="11"/>
  </r>
  <r>
    <x v="14"/>
    <x v="6"/>
    <x v="3"/>
    <x v="2"/>
    <n v="100"/>
    <n v="390"/>
    <x v="1"/>
    <x v="5"/>
    <x v="3"/>
    <s v="2004Q3"/>
    <s v="Materials2004Q3"/>
    <x v="13"/>
    <x v="13"/>
    <x v="13"/>
  </r>
  <r>
    <x v="15"/>
    <x v="0"/>
    <x v="1"/>
    <x v="0"/>
    <n v="300"/>
    <n v="291"/>
    <x v="1"/>
    <x v="5"/>
    <x v="1"/>
    <s v="2004Q3"/>
    <s v="Consumer Goods2004Q3"/>
    <x v="14"/>
    <x v="14"/>
    <x v="14"/>
  </r>
  <r>
    <x v="16"/>
    <x v="6"/>
    <x v="1"/>
    <x v="3"/>
    <n v="100"/>
    <n v="764"/>
    <x v="1"/>
    <x v="1"/>
    <x v="1"/>
    <s v="2008Q3"/>
    <s v="Materials2008Q3"/>
    <x v="1"/>
    <x v="1"/>
    <x v="15"/>
  </r>
  <r>
    <x v="17"/>
    <x v="2"/>
    <x v="1"/>
    <x v="1"/>
    <n v="400"/>
    <n v="415"/>
    <x v="2"/>
    <x v="2"/>
    <x v="1"/>
    <s v="2007Q2"/>
    <s v="Finance2007Q2"/>
    <x v="15"/>
    <x v="15"/>
    <x v="16"/>
  </r>
  <r>
    <x v="18"/>
    <x v="1"/>
    <x v="2"/>
    <x v="1"/>
    <n v="600"/>
    <n v="702"/>
    <x v="2"/>
    <x v="3"/>
    <x v="2"/>
    <s v="2005Q2"/>
    <s v="Services2005Q2"/>
    <x v="16"/>
    <x v="16"/>
    <x v="9"/>
  </r>
  <r>
    <x v="19"/>
    <x v="1"/>
    <x v="1"/>
    <x v="2"/>
    <n v="550"/>
    <n v="941"/>
    <x v="2"/>
    <x v="0"/>
    <x v="1"/>
    <s v="2006Q2"/>
    <s v="Services2006Q2"/>
    <x v="17"/>
    <x v="17"/>
    <x v="4"/>
  </r>
  <r>
    <x v="20"/>
    <x v="5"/>
    <x v="3"/>
    <x v="3"/>
    <n v="700"/>
    <n v="53"/>
    <x v="3"/>
    <x v="3"/>
    <x v="3"/>
    <s v="2005Q1"/>
    <s v="Utilities2005Q1"/>
    <x v="18"/>
    <x v="18"/>
    <x v="17"/>
  </r>
  <r>
    <x v="21"/>
    <x v="2"/>
    <x v="0"/>
    <x v="1"/>
    <n v="400"/>
    <n v="151"/>
    <x v="1"/>
    <x v="2"/>
    <x v="0"/>
    <s v="2007Q3"/>
    <s v="Finance2007Q3"/>
    <x v="19"/>
    <x v="19"/>
    <x v="18"/>
  </r>
  <r>
    <x v="22"/>
    <x v="4"/>
    <x v="1"/>
    <x v="3"/>
    <n v="500"/>
    <n v="953"/>
    <x v="2"/>
    <x v="4"/>
    <x v="1"/>
    <s v="2003Q2"/>
    <s v="Healthcare2003Q2"/>
    <x v="20"/>
    <x v="20"/>
    <x v="19"/>
  </r>
  <r>
    <x v="23"/>
    <x v="3"/>
    <x v="2"/>
    <x v="0"/>
    <n v="650"/>
    <n v="105"/>
    <x v="2"/>
    <x v="5"/>
    <x v="2"/>
    <s v="2004Q2"/>
    <s v="Technology2004Q2"/>
    <x v="21"/>
    <x v="21"/>
    <x v="20"/>
  </r>
  <r>
    <x v="24"/>
    <x v="3"/>
    <x v="0"/>
    <x v="4"/>
    <n v="650"/>
    <n v="87"/>
    <x v="3"/>
    <x v="0"/>
    <x v="0"/>
    <s v="2006Q1"/>
    <s v="Technology2006Q1"/>
    <x v="22"/>
    <x v="22"/>
    <x v="21"/>
  </r>
  <r>
    <x v="25"/>
    <x v="0"/>
    <x v="0"/>
    <x v="0"/>
    <n v="200"/>
    <n v="987"/>
    <x v="0"/>
    <x v="1"/>
    <x v="0"/>
    <s v="2008Q4"/>
    <s v="Consumer Goods2008Q4"/>
    <x v="23"/>
    <x v="23"/>
    <x v="22"/>
  </r>
  <r>
    <x v="26"/>
    <x v="5"/>
    <x v="1"/>
    <x v="3"/>
    <n v="700"/>
    <n v="81"/>
    <x v="2"/>
    <x v="2"/>
    <x v="1"/>
    <s v="2007Q2"/>
    <s v="Utilities2007Q2"/>
    <x v="15"/>
    <x v="15"/>
    <x v="23"/>
  </r>
  <r>
    <x v="27"/>
    <x v="6"/>
    <x v="4"/>
    <x v="3"/>
    <n v="150"/>
    <n v="675"/>
    <x v="3"/>
    <x v="2"/>
    <x v="4"/>
    <s v="2007Q1"/>
    <s v="Materials2007Q1"/>
    <x v="24"/>
    <x v="24"/>
    <x v="5"/>
  </r>
  <r>
    <x v="28"/>
    <x v="0"/>
    <x v="0"/>
    <x v="1"/>
    <n v="250"/>
    <n v="616"/>
    <x v="0"/>
    <x v="2"/>
    <x v="0"/>
    <s v="2007Q4"/>
    <s v="Consumer Goods2007Q4"/>
    <x v="25"/>
    <x v="25"/>
    <x v="10"/>
  </r>
  <r>
    <x v="29"/>
    <x v="7"/>
    <x v="2"/>
    <x v="2"/>
    <n v="550"/>
    <n v="856"/>
    <x v="1"/>
    <x v="0"/>
    <x v="2"/>
    <s v="2006Q3"/>
    <s v="Industrial Goods2006Q3"/>
    <x v="2"/>
    <x v="2"/>
    <x v="24"/>
  </r>
  <r>
    <x v="30"/>
    <x v="2"/>
    <x v="0"/>
    <x v="0"/>
    <n v="400"/>
    <n v="617"/>
    <x v="0"/>
    <x v="0"/>
    <x v="0"/>
    <s v="2006Q4"/>
    <s v="Finance2006Q4"/>
    <x v="0"/>
    <x v="0"/>
    <x v="0"/>
  </r>
  <r>
    <x v="31"/>
    <x v="0"/>
    <x v="0"/>
    <x v="0"/>
    <n v="300"/>
    <n v="852"/>
    <x v="2"/>
    <x v="1"/>
    <x v="0"/>
    <s v="2008Q2"/>
    <s v="Consumer Goods2008Q2"/>
    <x v="26"/>
    <x v="26"/>
    <x v="25"/>
  </r>
  <r>
    <x v="32"/>
    <x v="1"/>
    <x v="1"/>
    <x v="1"/>
    <n v="600"/>
    <n v="765"/>
    <x v="0"/>
    <x v="2"/>
    <x v="1"/>
    <s v="2007Q4"/>
    <s v="Services2007Q4"/>
    <x v="27"/>
    <x v="27"/>
    <x v="10"/>
  </r>
  <r>
    <x v="33"/>
    <x v="2"/>
    <x v="1"/>
    <x v="4"/>
    <n v="300"/>
    <n v="958"/>
    <x v="1"/>
    <x v="5"/>
    <x v="1"/>
    <s v="2004Q3"/>
    <s v="Finance2004Q3"/>
    <x v="14"/>
    <x v="14"/>
    <x v="26"/>
  </r>
  <r>
    <x v="34"/>
    <x v="2"/>
    <x v="0"/>
    <x v="2"/>
    <n v="400"/>
    <n v="300"/>
    <x v="2"/>
    <x v="2"/>
    <x v="0"/>
    <s v="2007Q2"/>
    <s v="Finance2007Q2"/>
    <x v="28"/>
    <x v="28"/>
    <x v="27"/>
  </r>
  <r>
    <x v="35"/>
    <x v="3"/>
    <x v="0"/>
    <x v="4"/>
    <n v="650"/>
    <n v="84"/>
    <x v="2"/>
    <x v="1"/>
    <x v="0"/>
    <s v="2008Q2"/>
    <s v="Technology2008Q2"/>
    <x v="26"/>
    <x v="26"/>
    <x v="28"/>
  </r>
  <r>
    <x v="36"/>
    <x v="6"/>
    <x v="0"/>
    <x v="2"/>
    <n v="150"/>
    <n v="83"/>
    <x v="2"/>
    <x v="1"/>
    <x v="0"/>
    <s v="2008Q2"/>
    <s v="Materials2008Q2"/>
    <x v="26"/>
    <x v="26"/>
    <x v="29"/>
  </r>
  <r>
    <x v="37"/>
    <x v="1"/>
    <x v="1"/>
    <x v="1"/>
    <n v="600"/>
    <n v="756"/>
    <x v="3"/>
    <x v="2"/>
    <x v="1"/>
    <s v="2007Q1"/>
    <s v="Services2007Q1"/>
    <x v="5"/>
    <x v="5"/>
    <x v="30"/>
  </r>
  <r>
    <x v="38"/>
    <x v="6"/>
    <x v="0"/>
    <x v="3"/>
    <n v="100"/>
    <n v="887"/>
    <x v="1"/>
    <x v="2"/>
    <x v="0"/>
    <s v="2007Q3"/>
    <s v="Materials2007Q3"/>
    <x v="19"/>
    <x v="19"/>
    <x v="31"/>
  </r>
  <r>
    <x v="39"/>
    <x v="0"/>
    <x v="0"/>
    <x v="4"/>
    <n v="200"/>
    <n v="188"/>
    <x v="1"/>
    <x v="4"/>
    <x v="0"/>
    <s v="2003Q3"/>
    <s v="Consumer Goods2003Q3"/>
    <x v="29"/>
    <x v="29"/>
    <x v="32"/>
  </r>
  <r>
    <x v="40"/>
    <x v="6"/>
    <x v="2"/>
    <x v="0"/>
    <n v="150"/>
    <n v="598"/>
    <x v="1"/>
    <x v="0"/>
    <x v="2"/>
    <s v="2006Q3"/>
    <s v="Materials2006Q3"/>
    <x v="2"/>
    <x v="2"/>
    <x v="2"/>
  </r>
  <r>
    <x v="41"/>
    <x v="6"/>
    <x v="4"/>
    <x v="0"/>
    <n v="150"/>
    <n v="64"/>
    <x v="1"/>
    <x v="2"/>
    <x v="4"/>
    <s v="2007Q3"/>
    <s v="Materials2007Q3"/>
    <x v="30"/>
    <x v="30"/>
    <x v="33"/>
  </r>
  <r>
    <x v="42"/>
    <x v="5"/>
    <x v="3"/>
    <x v="3"/>
    <n v="700"/>
    <n v="534"/>
    <x v="0"/>
    <x v="3"/>
    <x v="3"/>
    <s v="2005Q4"/>
    <s v="Utilities2005Q4"/>
    <x v="31"/>
    <x v="31"/>
    <x v="6"/>
  </r>
  <r>
    <x v="43"/>
    <x v="6"/>
    <x v="1"/>
    <x v="3"/>
    <n v="100"/>
    <n v="160"/>
    <x v="1"/>
    <x v="4"/>
    <x v="1"/>
    <s v="2003Q3"/>
    <s v="Materials2003Q3"/>
    <x v="32"/>
    <x v="32"/>
    <x v="34"/>
  </r>
  <r>
    <x v="44"/>
    <x v="1"/>
    <x v="1"/>
    <x v="2"/>
    <n v="600"/>
    <n v="884"/>
    <x v="3"/>
    <x v="1"/>
    <x v="1"/>
    <s v="2008Q1"/>
    <s v="Services2008Q1"/>
    <x v="33"/>
    <x v="33"/>
    <x v="35"/>
  </r>
  <r>
    <x v="45"/>
    <x v="6"/>
    <x v="1"/>
    <x v="0"/>
    <n v="100"/>
    <n v="828"/>
    <x v="1"/>
    <x v="5"/>
    <x v="1"/>
    <s v="2004Q3"/>
    <s v="Materials2004Q3"/>
    <x v="14"/>
    <x v="14"/>
    <x v="14"/>
  </r>
  <r>
    <x v="46"/>
    <x v="3"/>
    <x v="0"/>
    <x v="4"/>
    <n v="650"/>
    <n v="81"/>
    <x v="3"/>
    <x v="4"/>
    <x v="0"/>
    <s v="2003Q1"/>
    <s v="Technology2003Q1"/>
    <x v="34"/>
    <x v="34"/>
    <x v="36"/>
  </r>
  <r>
    <x v="47"/>
    <x v="1"/>
    <x v="1"/>
    <x v="1"/>
    <n v="600"/>
    <n v="835"/>
    <x v="3"/>
    <x v="1"/>
    <x v="1"/>
    <s v="2008Q1"/>
    <s v="Services2008Q1"/>
    <x v="33"/>
    <x v="33"/>
    <x v="37"/>
  </r>
  <r>
    <x v="48"/>
    <x v="0"/>
    <x v="0"/>
    <x v="0"/>
    <n v="250"/>
    <n v="810"/>
    <x v="2"/>
    <x v="5"/>
    <x v="0"/>
    <s v="2004Q2"/>
    <s v="Consumer Goods2004Q2"/>
    <x v="35"/>
    <x v="35"/>
    <x v="20"/>
  </r>
  <r>
    <x v="49"/>
    <x v="4"/>
    <x v="0"/>
    <x v="0"/>
    <n v="500"/>
    <n v="536"/>
    <x v="2"/>
    <x v="0"/>
    <x v="0"/>
    <s v="2006Q2"/>
    <s v="Healthcare2006Q2"/>
    <x v="4"/>
    <x v="4"/>
    <x v="38"/>
  </r>
  <r>
    <x v="50"/>
    <x v="0"/>
    <x v="0"/>
    <x v="2"/>
    <n v="200"/>
    <n v="476"/>
    <x v="2"/>
    <x v="3"/>
    <x v="0"/>
    <s v="2005Q2"/>
    <s v="Consumer Goods2005Q2"/>
    <x v="9"/>
    <x v="9"/>
    <x v="39"/>
  </r>
  <r>
    <x v="51"/>
    <x v="6"/>
    <x v="3"/>
    <x v="0"/>
    <n v="100"/>
    <n v="623"/>
    <x v="2"/>
    <x v="0"/>
    <x v="3"/>
    <s v="2006Q2"/>
    <s v="Materials2006Q2"/>
    <x v="36"/>
    <x v="36"/>
    <x v="38"/>
  </r>
  <r>
    <x v="52"/>
    <x v="2"/>
    <x v="2"/>
    <x v="4"/>
    <n v="450"/>
    <n v="456"/>
    <x v="1"/>
    <x v="4"/>
    <x v="2"/>
    <s v="2003Q3"/>
    <s v="Finance2003Q3"/>
    <x v="37"/>
    <x v="37"/>
    <x v="32"/>
  </r>
  <r>
    <x v="53"/>
    <x v="2"/>
    <x v="0"/>
    <x v="2"/>
    <n v="400"/>
    <n v="450"/>
    <x v="3"/>
    <x v="3"/>
    <x v="0"/>
    <s v="2005Q1"/>
    <s v="Finance2005Q1"/>
    <x v="38"/>
    <x v="38"/>
    <x v="40"/>
  </r>
  <r>
    <x v="54"/>
    <x v="3"/>
    <x v="0"/>
    <x v="2"/>
    <n v="650"/>
    <n v="830"/>
    <x v="1"/>
    <x v="3"/>
    <x v="0"/>
    <s v="2005Q3"/>
    <s v="Technology2005Q3"/>
    <x v="39"/>
    <x v="39"/>
    <x v="41"/>
  </r>
  <r>
    <x v="55"/>
    <x v="2"/>
    <x v="1"/>
    <x v="3"/>
    <n v="300"/>
    <n v="252"/>
    <x v="3"/>
    <x v="3"/>
    <x v="1"/>
    <s v="2005Q1"/>
    <s v="Finance2005Q1"/>
    <x v="40"/>
    <x v="40"/>
    <x v="17"/>
  </r>
  <r>
    <x v="56"/>
    <x v="2"/>
    <x v="1"/>
    <x v="3"/>
    <n v="350"/>
    <n v="863"/>
    <x v="0"/>
    <x v="0"/>
    <x v="1"/>
    <s v="2006Q4"/>
    <s v="Finance2006Q4"/>
    <x v="41"/>
    <x v="41"/>
    <x v="42"/>
  </r>
  <r>
    <x v="57"/>
    <x v="3"/>
    <x v="2"/>
    <x v="3"/>
    <n v="650"/>
    <n v="769"/>
    <x v="2"/>
    <x v="4"/>
    <x v="2"/>
    <s v="2003Q2"/>
    <s v="Technology2003Q2"/>
    <x v="42"/>
    <x v="42"/>
    <x v="19"/>
  </r>
  <r>
    <x v="58"/>
    <x v="0"/>
    <x v="1"/>
    <x v="2"/>
    <n v="300"/>
    <n v="585"/>
    <x v="2"/>
    <x v="1"/>
    <x v="1"/>
    <s v="2008Q2"/>
    <s v="Consumer Goods2008Q2"/>
    <x v="43"/>
    <x v="43"/>
    <x v="29"/>
  </r>
  <r>
    <x v="59"/>
    <x v="0"/>
    <x v="0"/>
    <x v="1"/>
    <n v="250"/>
    <n v="436"/>
    <x v="2"/>
    <x v="0"/>
    <x v="0"/>
    <s v="2006Q2"/>
    <s v="Consumer Goods2006Q2"/>
    <x v="4"/>
    <x v="4"/>
    <x v="43"/>
  </r>
  <r>
    <x v="60"/>
    <x v="4"/>
    <x v="3"/>
    <x v="2"/>
    <n v="450"/>
    <n v="161"/>
    <x v="3"/>
    <x v="1"/>
    <x v="3"/>
    <s v="2008Q1"/>
    <s v="Healthcare2008Q1"/>
    <x v="44"/>
    <x v="44"/>
    <x v="35"/>
  </r>
  <r>
    <x v="61"/>
    <x v="0"/>
    <x v="0"/>
    <x v="2"/>
    <n v="300"/>
    <n v="801"/>
    <x v="2"/>
    <x v="0"/>
    <x v="0"/>
    <s v="2006Q2"/>
    <s v="Consumer Goods2006Q2"/>
    <x v="4"/>
    <x v="4"/>
    <x v="4"/>
  </r>
  <r>
    <x v="62"/>
    <x v="2"/>
    <x v="0"/>
    <x v="4"/>
    <n v="400"/>
    <n v="156"/>
    <x v="1"/>
    <x v="4"/>
    <x v="0"/>
    <s v="2003Q3"/>
    <s v="Finance2003Q3"/>
    <x v="29"/>
    <x v="29"/>
    <x v="32"/>
  </r>
  <r>
    <x v="63"/>
    <x v="2"/>
    <x v="0"/>
    <x v="2"/>
    <n v="400"/>
    <n v="32"/>
    <x v="0"/>
    <x v="2"/>
    <x v="0"/>
    <s v="2007Q4"/>
    <s v="Finance2007Q4"/>
    <x v="25"/>
    <x v="25"/>
    <x v="44"/>
  </r>
  <r>
    <x v="64"/>
    <x v="7"/>
    <x v="2"/>
    <x v="2"/>
    <n v="500"/>
    <n v="122"/>
    <x v="1"/>
    <x v="4"/>
    <x v="2"/>
    <s v="2003Q3"/>
    <s v="Industrial Goods2003Q3"/>
    <x v="37"/>
    <x v="37"/>
    <x v="45"/>
  </r>
  <r>
    <x v="65"/>
    <x v="0"/>
    <x v="2"/>
    <x v="2"/>
    <n v="250"/>
    <n v="732"/>
    <x v="0"/>
    <x v="0"/>
    <x v="2"/>
    <s v="2006Q4"/>
    <s v="Consumer Goods2006Q4"/>
    <x v="45"/>
    <x v="45"/>
    <x v="12"/>
  </r>
  <r>
    <x v="66"/>
    <x v="0"/>
    <x v="0"/>
    <x v="4"/>
    <n v="200"/>
    <n v="344"/>
    <x v="0"/>
    <x v="0"/>
    <x v="0"/>
    <s v="2006Q4"/>
    <s v="Consumer Goods2006Q4"/>
    <x v="0"/>
    <x v="0"/>
    <x v="46"/>
  </r>
  <r>
    <x v="67"/>
    <x v="5"/>
    <x v="1"/>
    <x v="0"/>
    <n v="700"/>
    <n v="974"/>
    <x v="3"/>
    <x v="0"/>
    <x v="1"/>
    <s v="2006Q1"/>
    <s v="Utilities2006Q1"/>
    <x v="46"/>
    <x v="46"/>
    <x v="47"/>
  </r>
  <r>
    <x v="68"/>
    <x v="4"/>
    <x v="0"/>
    <x v="4"/>
    <n v="500"/>
    <n v="929"/>
    <x v="3"/>
    <x v="4"/>
    <x v="0"/>
    <s v="2003Q1"/>
    <s v="Healthcare2003Q1"/>
    <x v="34"/>
    <x v="34"/>
    <x v="36"/>
  </r>
  <r>
    <x v="69"/>
    <x v="1"/>
    <x v="1"/>
    <x v="0"/>
    <n v="600"/>
    <n v="389"/>
    <x v="1"/>
    <x v="5"/>
    <x v="1"/>
    <s v="2004Q3"/>
    <s v="Services2004Q3"/>
    <x v="14"/>
    <x v="14"/>
    <x v="14"/>
  </r>
  <r>
    <x v="70"/>
    <x v="2"/>
    <x v="1"/>
    <x v="2"/>
    <n v="350"/>
    <n v="409"/>
    <x v="2"/>
    <x v="5"/>
    <x v="1"/>
    <s v="2004Q2"/>
    <s v="Finance2004Q2"/>
    <x v="47"/>
    <x v="47"/>
    <x v="48"/>
  </r>
  <r>
    <x v="71"/>
    <x v="0"/>
    <x v="0"/>
    <x v="4"/>
    <n v="250"/>
    <n v="907"/>
    <x v="3"/>
    <x v="4"/>
    <x v="0"/>
    <s v="2003Q1"/>
    <s v="Consumer Goods2003Q1"/>
    <x v="34"/>
    <x v="34"/>
    <x v="36"/>
  </r>
  <r>
    <x v="72"/>
    <x v="6"/>
    <x v="3"/>
    <x v="1"/>
    <n v="100"/>
    <n v="928"/>
    <x v="2"/>
    <x v="3"/>
    <x v="3"/>
    <s v="2005Q2"/>
    <s v="Materials2005Q2"/>
    <x v="48"/>
    <x v="48"/>
    <x v="9"/>
  </r>
  <r>
    <x v="73"/>
    <x v="7"/>
    <x v="2"/>
    <x v="1"/>
    <n v="550"/>
    <n v="928"/>
    <x v="1"/>
    <x v="4"/>
    <x v="2"/>
    <s v="2003Q3"/>
    <s v="Industrial Goods2003Q3"/>
    <x v="37"/>
    <x v="37"/>
    <x v="49"/>
  </r>
  <r>
    <x v="74"/>
    <x v="6"/>
    <x v="1"/>
    <x v="1"/>
    <n v="100"/>
    <n v="271"/>
    <x v="0"/>
    <x v="2"/>
    <x v="1"/>
    <s v="2007Q4"/>
    <s v="Materials2007Q4"/>
    <x v="27"/>
    <x v="27"/>
    <x v="10"/>
  </r>
  <r>
    <x v="75"/>
    <x v="4"/>
    <x v="1"/>
    <x v="2"/>
    <n v="500"/>
    <n v="468"/>
    <x v="3"/>
    <x v="2"/>
    <x v="1"/>
    <s v="2007Q1"/>
    <s v="Healthcare2007Q1"/>
    <x v="5"/>
    <x v="5"/>
    <x v="50"/>
  </r>
  <r>
    <x v="76"/>
    <x v="2"/>
    <x v="1"/>
    <x v="4"/>
    <n v="350"/>
    <n v="913"/>
    <x v="1"/>
    <x v="3"/>
    <x v="1"/>
    <s v="2005Q3"/>
    <s v="Finance2005Q3"/>
    <x v="49"/>
    <x v="49"/>
    <x v="51"/>
  </r>
  <r>
    <x v="77"/>
    <x v="5"/>
    <x v="3"/>
    <x v="0"/>
    <n v="700"/>
    <n v="438"/>
    <x v="1"/>
    <x v="3"/>
    <x v="3"/>
    <s v="2005Q3"/>
    <s v="Utilities2005Q3"/>
    <x v="50"/>
    <x v="50"/>
    <x v="52"/>
  </r>
  <r>
    <x v="78"/>
    <x v="1"/>
    <x v="1"/>
    <x v="4"/>
    <n v="600"/>
    <n v="871"/>
    <x v="0"/>
    <x v="2"/>
    <x v="1"/>
    <s v="2007Q4"/>
    <s v="Services2007Q4"/>
    <x v="27"/>
    <x v="27"/>
    <x v="53"/>
  </r>
  <r>
    <x v="79"/>
    <x v="6"/>
    <x v="2"/>
    <x v="4"/>
    <n v="150"/>
    <n v="969"/>
    <x v="0"/>
    <x v="5"/>
    <x v="2"/>
    <s v="2004Q4"/>
    <s v="Materials2004Q4"/>
    <x v="51"/>
    <x v="51"/>
    <x v="54"/>
  </r>
  <r>
    <x v="80"/>
    <x v="0"/>
    <x v="0"/>
    <x v="3"/>
    <n v="250"/>
    <n v="959"/>
    <x v="3"/>
    <x v="2"/>
    <x v="0"/>
    <s v="2007Q1"/>
    <s v="Consumer Goods2007Q1"/>
    <x v="52"/>
    <x v="52"/>
    <x v="5"/>
  </r>
  <r>
    <x v="81"/>
    <x v="2"/>
    <x v="1"/>
    <x v="1"/>
    <n v="350"/>
    <n v="123"/>
    <x v="3"/>
    <x v="2"/>
    <x v="1"/>
    <s v="2007Q1"/>
    <s v="Finance2007Q1"/>
    <x v="5"/>
    <x v="5"/>
    <x v="30"/>
  </r>
  <r>
    <x v="82"/>
    <x v="2"/>
    <x v="0"/>
    <x v="2"/>
    <n v="350"/>
    <n v="714"/>
    <x v="3"/>
    <x v="5"/>
    <x v="0"/>
    <s v="2004Q1"/>
    <s v="Finance2004Q1"/>
    <x v="53"/>
    <x v="53"/>
    <x v="55"/>
  </r>
  <r>
    <x v="83"/>
    <x v="4"/>
    <x v="1"/>
    <x v="1"/>
    <n v="500"/>
    <n v="153"/>
    <x v="2"/>
    <x v="3"/>
    <x v="1"/>
    <s v="2005Q2"/>
    <s v="Healthcare2005Q2"/>
    <x v="54"/>
    <x v="54"/>
    <x v="9"/>
  </r>
  <r>
    <x v="84"/>
    <x v="2"/>
    <x v="1"/>
    <x v="1"/>
    <n v="300"/>
    <n v="596"/>
    <x v="1"/>
    <x v="4"/>
    <x v="1"/>
    <s v="2003Q3"/>
    <s v="Finance2003Q3"/>
    <x v="32"/>
    <x v="32"/>
    <x v="49"/>
  </r>
  <r>
    <x v="85"/>
    <x v="0"/>
    <x v="1"/>
    <x v="2"/>
    <n v="200"/>
    <n v="371"/>
    <x v="1"/>
    <x v="0"/>
    <x v="1"/>
    <s v="2006Q3"/>
    <s v="Consumer Goods2006Q3"/>
    <x v="55"/>
    <x v="55"/>
    <x v="24"/>
  </r>
  <r>
    <x v="86"/>
    <x v="1"/>
    <x v="2"/>
    <x v="1"/>
    <n v="600"/>
    <n v="773"/>
    <x v="0"/>
    <x v="1"/>
    <x v="2"/>
    <s v="2008Q4"/>
    <s v="Services2008Q4"/>
    <x v="56"/>
    <x v="56"/>
    <x v="3"/>
  </r>
  <r>
    <x v="87"/>
    <x v="0"/>
    <x v="0"/>
    <x v="2"/>
    <n v="200"/>
    <n v="828"/>
    <x v="0"/>
    <x v="1"/>
    <x v="0"/>
    <s v="2008Q4"/>
    <s v="Consumer Goods2008Q4"/>
    <x v="23"/>
    <x v="23"/>
    <x v="56"/>
  </r>
  <r>
    <x v="88"/>
    <x v="7"/>
    <x v="2"/>
    <x v="0"/>
    <n v="500"/>
    <n v="877"/>
    <x v="2"/>
    <x v="4"/>
    <x v="2"/>
    <s v="2003Q2"/>
    <s v="Industrial Goods2003Q2"/>
    <x v="42"/>
    <x v="42"/>
    <x v="57"/>
  </r>
  <r>
    <x v="89"/>
    <x v="4"/>
    <x v="1"/>
    <x v="4"/>
    <n v="500"/>
    <n v="228"/>
    <x v="3"/>
    <x v="4"/>
    <x v="1"/>
    <s v="2003Q1"/>
    <s v="Healthcare2003Q1"/>
    <x v="57"/>
    <x v="57"/>
    <x v="36"/>
  </r>
  <r>
    <x v="90"/>
    <x v="4"/>
    <x v="0"/>
    <x v="3"/>
    <n v="500"/>
    <n v="651"/>
    <x v="0"/>
    <x v="4"/>
    <x v="0"/>
    <s v="2003Q4"/>
    <s v="Healthcare2003Q4"/>
    <x v="7"/>
    <x v="7"/>
    <x v="58"/>
  </r>
  <r>
    <x v="91"/>
    <x v="2"/>
    <x v="1"/>
    <x v="0"/>
    <n v="400"/>
    <n v="718"/>
    <x v="0"/>
    <x v="5"/>
    <x v="1"/>
    <s v="2004Q4"/>
    <s v="Finance2004Q4"/>
    <x v="58"/>
    <x v="58"/>
    <x v="59"/>
  </r>
  <r>
    <x v="92"/>
    <x v="1"/>
    <x v="1"/>
    <x v="1"/>
    <n v="600"/>
    <n v="778"/>
    <x v="0"/>
    <x v="3"/>
    <x v="1"/>
    <s v="2005Q4"/>
    <s v="Services2005Q4"/>
    <x v="6"/>
    <x v="6"/>
    <x v="8"/>
  </r>
  <r>
    <x v="93"/>
    <x v="5"/>
    <x v="1"/>
    <x v="4"/>
    <n v="700"/>
    <n v="461"/>
    <x v="2"/>
    <x v="3"/>
    <x v="1"/>
    <s v="2005Q2"/>
    <s v="Utilities2005Q2"/>
    <x v="54"/>
    <x v="54"/>
    <x v="60"/>
  </r>
  <r>
    <x v="94"/>
    <x v="3"/>
    <x v="0"/>
    <x v="2"/>
    <n v="650"/>
    <n v="49"/>
    <x v="0"/>
    <x v="3"/>
    <x v="0"/>
    <s v="2005Q4"/>
    <s v="Technology2005Q4"/>
    <x v="59"/>
    <x v="59"/>
    <x v="61"/>
  </r>
  <r>
    <x v="95"/>
    <x v="4"/>
    <x v="1"/>
    <x v="3"/>
    <n v="500"/>
    <n v="576"/>
    <x v="1"/>
    <x v="3"/>
    <x v="1"/>
    <s v="2005Q3"/>
    <s v="Healthcare2005Q3"/>
    <x v="49"/>
    <x v="49"/>
    <x v="62"/>
  </r>
  <r>
    <x v="96"/>
    <x v="0"/>
    <x v="0"/>
    <x v="3"/>
    <n v="200"/>
    <n v="579"/>
    <x v="0"/>
    <x v="0"/>
    <x v="0"/>
    <s v="2006Q4"/>
    <s v="Consumer Goods2006Q4"/>
    <x v="0"/>
    <x v="0"/>
    <x v="42"/>
  </r>
  <r>
    <x v="97"/>
    <x v="1"/>
    <x v="2"/>
    <x v="4"/>
    <n v="600"/>
    <n v="449"/>
    <x v="3"/>
    <x v="4"/>
    <x v="2"/>
    <s v="2003Q1"/>
    <s v="Services2003Q1"/>
    <x v="60"/>
    <x v="60"/>
    <x v="36"/>
  </r>
  <r>
    <x v="98"/>
    <x v="2"/>
    <x v="1"/>
    <x v="1"/>
    <n v="350"/>
    <n v="516"/>
    <x v="2"/>
    <x v="4"/>
    <x v="1"/>
    <s v="2003Q2"/>
    <s v="Finance2003Q2"/>
    <x v="20"/>
    <x v="20"/>
    <x v="63"/>
  </r>
  <r>
    <x v="99"/>
    <x v="6"/>
    <x v="3"/>
    <x v="4"/>
    <n v="100"/>
    <n v="456"/>
    <x v="0"/>
    <x v="2"/>
    <x v="3"/>
    <s v="2007Q4"/>
    <s v="Materials2007Q4"/>
    <x v="10"/>
    <x v="10"/>
    <x v="53"/>
  </r>
  <r>
    <x v="100"/>
    <x v="4"/>
    <x v="1"/>
    <x v="2"/>
    <n v="500"/>
    <n v="959"/>
    <x v="2"/>
    <x v="1"/>
    <x v="1"/>
    <s v="2008Q2"/>
    <s v="Healthcare2008Q2"/>
    <x v="43"/>
    <x v="43"/>
    <x v="29"/>
  </r>
  <r>
    <x v="101"/>
    <x v="3"/>
    <x v="2"/>
    <x v="4"/>
    <n v="700"/>
    <n v="179"/>
    <x v="0"/>
    <x v="3"/>
    <x v="2"/>
    <s v="2005Q4"/>
    <s v="Technology2005Q4"/>
    <x v="8"/>
    <x v="8"/>
    <x v="64"/>
  </r>
  <r>
    <x v="102"/>
    <x v="2"/>
    <x v="1"/>
    <x v="1"/>
    <n v="300"/>
    <n v="848"/>
    <x v="0"/>
    <x v="4"/>
    <x v="1"/>
    <s v="2003Q4"/>
    <s v="Finance2003Q4"/>
    <x v="61"/>
    <x v="61"/>
    <x v="7"/>
  </r>
  <r>
    <x v="103"/>
    <x v="0"/>
    <x v="2"/>
    <x v="0"/>
    <n v="250"/>
    <n v="431"/>
    <x v="3"/>
    <x v="3"/>
    <x v="2"/>
    <s v="2005Q1"/>
    <s v="Consumer Goods2005Q1"/>
    <x v="62"/>
    <x v="62"/>
    <x v="65"/>
  </r>
  <r>
    <x v="104"/>
    <x v="2"/>
    <x v="1"/>
    <x v="4"/>
    <n v="400"/>
    <n v="86"/>
    <x v="0"/>
    <x v="2"/>
    <x v="1"/>
    <s v="2007Q4"/>
    <s v="Finance2007Q4"/>
    <x v="27"/>
    <x v="27"/>
    <x v="53"/>
  </r>
  <r>
    <x v="105"/>
    <x v="6"/>
    <x v="2"/>
    <x v="4"/>
    <n v="150"/>
    <n v="606"/>
    <x v="0"/>
    <x v="1"/>
    <x v="2"/>
    <s v="2008Q4"/>
    <s v="Materials2008Q4"/>
    <x v="56"/>
    <x v="56"/>
    <x v="66"/>
  </r>
  <r>
    <x v="106"/>
    <x v="0"/>
    <x v="0"/>
    <x v="2"/>
    <n v="200"/>
    <n v="871"/>
    <x v="1"/>
    <x v="1"/>
    <x v="0"/>
    <s v="2008Q3"/>
    <s v="Consumer Goods2008Q3"/>
    <x v="63"/>
    <x v="63"/>
    <x v="67"/>
  </r>
  <r>
    <x v="107"/>
    <x v="4"/>
    <x v="0"/>
    <x v="0"/>
    <n v="500"/>
    <n v="974"/>
    <x v="2"/>
    <x v="4"/>
    <x v="0"/>
    <s v="2003Q2"/>
    <s v="Healthcare2003Q2"/>
    <x v="64"/>
    <x v="64"/>
    <x v="57"/>
  </r>
  <r>
    <x v="108"/>
    <x v="0"/>
    <x v="0"/>
    <x v="3"/>
    <n v="250"/>
    <n v="874"/>
    <x v="0"/>
    <x v="0"/>
    <x v="0"/>
    <s v="2006Q4"/>
    <s v="Consumer Goods2006Q4"/>
    <x v="0"/>
    <x v="0"/>
    <x v="42"/>
  </r>
  <r>
    <x v="109"/>
    <x v="4"/>
    <x v="1"/>
    <x v="3"/>
    <n v="500"/>
    <n v="362"/>
    <x v="3"/>
    <x v="2"/>
    <x v="1"/>
    <s v="2007Q1"/>
    <s v="Healthcare2007Q1"/>
    <x v="5"/>
    <x v="5"/>
    <x v="5"/>
  </r>
  <r>
    <x v="110"/>
    <x v="0"/>
    <x v="0"/>
    <x v="4"/>
    <n v="250"/>
    <n v="848"/>
    <x v="3"/>
    <x v="2"/>
    <x v="0"/>
    <s v="2007Q1"/>
    <s v="Consumer Goods2007Q1"/>
    <x v="52"/>
    <x v="52"/>
    <x v="68"/>
  </r>
  <r>
    <x v="111"/>
    <x v="4"/>
    <x v="1"/>
    <x v="1"/>
    <n v="500"/>
    <n v="681"/>
    <x v="2"/>
    <x v="5"/>
    <x v="1"/>
    <s v="2004Q2"/>
    <s v="Healthcare2004Q2"/>
    <x v="47"/>
    <x v="47"/>
    <x v="69"/>
  </r>
  <r>
    <x v="112"/>
    <x v="3"/>
    <x v="2"/>
    <x v="4"/>
    <n v="650"/>
    <n v="281"/>
    <x v="1"/>
    <x v="1"/>
    <x v="2"/>
    <s v="2008Q3"/>
    <s v="Technology2008Q3"/>
    <x v="65"/>
    <x v="65"/>
    <x v="70"/>
  </r>
  <r>
    <x v="113"/>
    <x v="4"/>
    <x v="1"/>
    <x v="0"/>
    <n v="500"/>
    <n v="487"/>
    <x v="0"/>
    <x v="4"/>
    <x v="1"/>
    <s v="2003Q4"/>
    <s v="Healthcare2003Q4"/>
    <x v="61"/>
    <x v="61"/>
    <x v="71"/>
  </r>
  <r>
    <x v="114"/>
    <x v="1"/>
    <x v="2"/>
    <x v="0"/>
    <n v="600"/>
    <n v="491"/>
    <x v="3"/>
    <x v="0"/>
    <x v="2"/>
    <s v="2006Q1"/>
    <s v="Services2006Q1"/>
    <x v="66"/>
    <x v="66"/>
    <x v="47"/>
  </r>
  <r>
    <x v="115"/>
    <x v="4"/>
    <x v="2"/>
    <x v="0"/>
    <n v="450"/>
    <n v="640"/>
    <x v="0"/>
    <x v="0"/>
    <x v="2"/>
    <s v="2006Q4"/>
    <s v="Healthcare2006Q4"/>
    <x v="45"/>
    <x v="45"/>
    <x v="0"/>
  </r>
  <r>
    <x v="116"/>
    <x v="0"/>
    <x v="2"/>
    <x v="4"/>
    <n v="250"/>
    <n v="892"/>
    <x v="0"/>
    <x v="1"/>
    <x v="2"/>
    <s v="2008Q4"/>
    <s v="Consumer Goods2008Q4"/>
    <x v="56"/>
    <x v="56"/>
    <x v="66"/>
  </r>
  <r>
    <x v="117"/>
    <x v="2"/>
    <x v="1"/>
    <x v="3"/>
    <n v="400"/>
    <n v="495"/>
    <x v="0"/>
    <x v="4"/>
    <x v="1"/>
    <s v="2003Q4"/>
    <s v="Finance2003Q4"/>
    <x v="61"/>
    <x v="61"/>
    <x v="58"/>
  </r>
  <r>
    <x v="118"/>
    <x v="0"/>
    <x v="0"/>
    <x v="3"/>
    <n v="200"/>
    <n v="984"/>
    <x v="2"/>
    <x v="0"/>
    <x v="0"/>
    <s v="2006Q2"/>
    <s v="Consumer Goods2006Q2"/>
    <x v="4"/>
    <x v="4"/>
    <x v="72"/>
  </r>
  <r>
    <x v="119"/>
    <x v="0"/>
    <x v="2"/>
    <x v="3"/>
    <n v="250"/>
    <n v="719"/>
    <x v="2"/>
    <x v="3"/>
    <x v="2"/>
    <s v="2005Q2"/>
    <s v="Consumer Goods2005Q2"/>
    <x v="16"/>
    <x v="16"/>
    <x v="73"/>
  </r>
  <r>
    <x v="120"/>
    <x v="2"/>
    <x v="1"/>
    <x v="0"/>
    <n v="400"/>
    <n v="173"/>
    <x v="0"/>
    <x v="0"/>
    <x v="1"/>
    <s v="2006Q4"/>
    <s v="Finance2006Q4"/>
    <x v="41"/>
    <x v="41"/>
    <x v="0"/>
  </r>
  <r>
    <x v="121"/>
    <x v="4"/>
    <x v="1"/>
    <x v="1"/>
    <n v="500"/>
    <n v="998"/>
    <x v="0"/>
    <x v="5"/>
    <x v="1"/>
    <s v="2004Q4"/>
    <s v="Healthcare2004Q4"/>
    <x v="58"/>
    <x v="58"/>
    <x v="74"/>
  </r>
  <r>
    <x v="122"/>
    <x v="2"/>
    <x v="0"/>
    <x v="3"/>
    <n v="350"/>
    <n v="358"/>
    <x v="0"/>
    <x v="1"/>
    <x v="0"/>
    <s v="2008Q4"/>
    <s v="Finance2008Q4"/>
    <x v="23"/>
    <x v="23"/>
    <x v="75"/>
  </r>
  <r>
    <x v="123"/>
    <x v="0"/>
    <x v="2"/>
    <x v="4"/>
    <n v="250"/>
    <n v="551"/>
    <x v="0"/>
    <x v="3"/>
    <x v="2"/>
    <s v="2005Q4"/>
    <s v="Consumer Goods2005Q4"/>
    <x v="8"/>
    <x v="8"/>
    <x v="64"/>
  </r>
  <r>
    <x v="124"/>
    <x v="0"/>
    <x v="0"/>
    <x v="3"/>
    <n v="250"/>
    <n v="948"/>
    <x v="1"/>
    <x v="4"/>
    <x v="0"/>
    <s v="2003Q3"/>
    <s v="Consumer Goods2003Q3"/>
    <x v="29"/>
    <x v="29"/>
    <x v="34"/>
  </r>
  <r>
    <x v="125"/>
    <x v="2"/>
    <x v="1"/>
    <x v="3"/>
    <n v="350"/>
    <n v="122"/>
    <x v="1"/>
    <x v="2"/>
    <x v="1"/>
    <s v="2007Q3"/>
    <s v="Finance2007Q3"/>
    <x v="67"/>
    <x v="67"/>
    <x v="31"/>
  </r>
  <r>
    <x v="126"/>
    <x v="4"/>
    <x v="2"/>
    <x v="0"/>
    <n v="450"/>
    <n v="731"/>
    <x v="0"/>
    <x v="3"/>
    <x v="2"/>
    <s v="2005Q4"/>
    <s v="Healthcare2005Q4"/>
    <x v="8"/>
    <x v="8"/>
    <x v="76"/>
  </r>
  <r>
    <x v="127"/>
    <x v="6"/>
    <x v="3"/>
    <x v="0"/>
    <n v="100"/>
    <n v="95"/>
    <x v="3"/>
    <x v="4"/>
    <x v="3"/>
    <s v="2003Q1"/>
    <s v="Materials2003Q1"/>
    <x v="68"/>
    <x v="68"/>
    <x v="77"/>
  </r>
  <r>
    <x v="128"/>
    <x v="0"/>
    <x v="1"/>
    <x v="3"/>
    <n v="300"/>
    <n v="602"/>
    <x v="1"/>
    <x v="5"/>
    <x v="1"/>
    <s v="2004Q3"/>
    <s v="Consumer Goods2004Q3"/>
    <x v="14"/>
    <x v="14"/>
    <x v="78"/>
  </r>
  <r>
    <x v="129"/>
    <x v="4"/>
    <x v="3"/>
    <x v="4"/>
    <n v="500"/>
    <n v="171"/>
    <x v="3"/>
    <x v="2"/>
    <x v="3"/>
    <s v="2007Q1"/>
    <s v="Healthcare2007Q1"/>
    <x v="69"/>
    <x v="69"/>
    <x v="68"/>
  </r>
  <r>
    <x v="130"/>
    <x v="0"/>
    <x v="1"/>
    <x v="1"/>
    <n v="200"/>
    <n v="415"/>
    <x v="1"/>
    <x v="4"/>
    <x v="1"/>
    <s v="2003Q3"/>
    <s v="Consumer Goods2003Q3"/>
    <x v="32"/>
    <x v="32"/>
    <x v="49"/>
  </r>
  <r>
    <x v="131"/>
    <x v="0"/>
    <x v="2"/>
    <x v="0"/>
    <n v="250"/>
    <n v="254"/>
    <x v="1"/>
    <x v="5"/>
    <x v="2"/>
    <s v="2004Q3"/>
    <s v="Consumer Goods2004Q3"/>
    <x v="70"/>
    <x v="70"/>
    <x v="14"/>
  </r>
  <r>
    <x v="132"/>
    <x v="0"/>
    <x v="1"/>
    <x v="2"/>
    <n v="300"/>
    <n v="454"/>
    <x v="1"/>
    <x v="4"/>
    <x v="1"/>
    <s v="2003Q3"/>
    <s v="Consumer Goods2003Q3"/>
    <x v="32"/>
    <x v="32"/>
    <x v="45"/>
  </r>
  <r>
    <x v="133"/>
    <x v="2"/>
    <x v="0"/>
    <x v="1"/>
    <n v="400"/>
    <n v="511"/>
    <x v="1"/>
    <x v="3"/>
    <x v="0"/>
    <s v="2005Q3"/>
    <s v="Finance2005Q3"/>
    <x v="39"/>
    <x v="39"/>
    <x v="79"/>
  </r>
  <r>
    <x v="134"/>
    <x v="2"/>
    <x v="1"/>
    <x v="4"/>
    <n v="350"/>
    <n v="316"/>
    <x v="1"/>
    <x v="3"/>
    <x v="1"/>
    <s v="2005Q3"/>
    <s v="Finance2005Q3"/>
    <x v="49"/>
    <x v="49"/>
    <x v="51"/>
  </r>
  <r>
    <x v="135"/>
    <x v="3"/>
    <x v="2"/>
    <x v="0"/>
    <n v="650"/>
    <n v="838"/>
    <x v="2"/>
    <x v="5"/>
    <x v="2"/>
    <s v="2004Q2"/>
    <s v="Technology2004Q2"/>
    <x v="21"/>
    <x v="21"/>
    <x v="20"/>
  </r>
  <r>
    <x v="136"/>
    <x v="4"/>
    <x v="3"/>
    <x v="3"/>
    <n v="450"/>
    <n v="804"/>
    <x v="1"/>
    <x v="2"/>
    <x v="3"/>
    <s v="2007Q3"/>
    <s v="Healthcare2007Q3"/>
    <x v="71"/>
    <x v="71"/>
    <x v="31"/>
  </r>
  <r>
    <x v="137"/>
    <x v="0"/>
    <x v="1"/>
    <x v="3"/>
    <n v="300"/>
    <n v="881"/>
    <x v="1"/>
    <x v="0"/>
    <x v="1"/>
    <s v="2006Q3"/>
    <s v="Consumer Goods2006Q3"/>
    <x v="55"/>
    <x v="55"/>
    <x v="11"/>
  </r>
  <r>
    <x v="138"/>
    <x v="6"/>
    <x v="1"/>
    <x v="0"/>
    <n v="100"/>
    <n v="111"/>
    <x v="2"/>
    <x v="4"/>
    <x v="1"/>
    <s v="2003Q2"/>
    <s v="Materials2003Q2"/>
    <x v="20"/>
    <x v="20"/>
    <x v="57"/>
  </r>
  <r>
    <x v="139"/>
    <x v="2"/>
    <x v="0"/>
    <x v="2"/>
    <n v="350"/>
    <n v="651"/>
    <x v="1"/>
    <x v="1"/>
    <x v="0"/>
    <s v="2008Q3"/>
    <s v="Finance2008Q3"/>
    <x v="63"/>
    <x v="63"/>
    <x v="67"/>
  </r>
  <r>
    <x v="140"/>
    <x v="0"/>
    <x v="0"/>
    <x v="3"/>
    <n v="250"/>
    <n v="925"/>
    <x v="3"/>
    <x v="4"/>
    <x v="0"/>
    <s v="2003Q1"/>
    <s v="Consumer Goods2003Q1"/>
    <x v="34"/>
    <x v="34"/>
    <x v="80"/>
  </r>
  <r>
    <x v="141"/>
    <x v="3"/>
    <x v="0"/>
    <x v="4"/>
    <n v="650"/>
    <n v="183"/>
    <x v="0"/>
    <x v="4"/>
    <x v="0"/>
    <s v="2003Q4"/>
    <s v="Technology2003Q4"/>
    <x v="7"/>
    <x v="7"/>
    <x v="81"/>
  </r>
  <r>
    <x v="142"/>
    <x v="6"/>
    <x v="3"/>
    <x v="4"/>
    <n v="100"/>
    <n v="590"/>
    <x v="2"/>
    <x v="2"/>
    <x v="3"/>
    <s v="2007Q2"/>
    <s v="Materials2007Q2"/>
    <x v="72"/>
    <x v="72"/>
    <x v="82"/>
  </r>
  <r>
    <x v="143"/>
    <x v="2"/>
    <x v="0"/>
    <x v="4"/>
    <n v="350"/>
    <n v="951"/>
    <x v="2"/>
    <x v="2"/>
    <x v="0"/>
    <s v="2007Q2"/>
    <s v="Finance2007Q2"/>
    <x v="28"/>
    <x v="28"/>
    <x v="82"/>
  </r>
  <r>
    <x v="144"/>
    <x v="1"/>
    <x v="1"/>
    <x v="4"/>
    <n v="550"/>
    <n v="694"/>
    <x v="1"/>
    <x v="1"/>
    <x v="1"/>
    <s v="2008Q3"/>
    <s v="Services2008Q3"/>
    <x v="1"/>
    <x v="1"/>
    <x v="70"/>
  </r>
  <r>
    <x v="145"/>
    <x v="1"/>
    <x v="1"/>
    <x v="2"/>
    <n v="550"/>
    <n v="235"/>
    <x v="1"/>
    <x v="0"/>
    <x v="1"/>
    <s v="2006Q3"/>
    <s v="Services2006Q3"/>
    <x v="55"/>
    <x v="55"/>
    <x v="24"/>
  </r>
  <r>
    <x v="146"/>
    <x v="0"/>
    <x v="0"/>
    <x v="2"/>
    <n v="250"/>
    <n v="622"/>
    <x v="2"/>
    <x v="4"/>
    <x v="0"/>
    <s v="2003Q2"/>
    <s v="Consumer Goods2003Q2"/>
    <x v="64"/>
    <x v="64"/>
    <x v="83"/>
  </r>
  <r>
    <x v="147"/>
    <x v="2"/>
    <x v="1"/>
    <x v="1"/>
    <n v="350"/>
    <n v="237"/>
    <x v="2"/>
    <x v="1"/>
    <x v="1"/>
    <s v="2008Q2"/>
    <s v="Finance2008Q2"/>
    <x v="43"/>
    <x v="43"/>
    <x v="84"/>
  </r>
  <r>
    <x v="148"/>
    <x v="2"/>
    <x v="1"/>
    <x v="1"/>
    <n v="300"/>
    <n v="98"/>
    <x v="3"/>
    <x v="4"/>
    <x v="1"/>
    <s v="2003Q1"/>
    <s v="Finance2003Q1"/>
    <x v="57"/>
    <x v="57"/>
    <x v="85"/>
  </r>
  <r>
    <x v="149"/>
    <x v="1"/>
    <x v="1"/>
    <x v="3"/>
    <n v="550"/>
    <n v="868"/>
    <x v="0"/>
    <x v="4"/>
    <x v="1"/>
    <s v="2003Q4"/>
    <s v="Services2003Q4"/>
    <x v="61"/>
    <x v="61"/>
    <x v="58"/>
  </r>
  <r>
    <x v="150"/>
    <x v="6"/>
    <x v="1"/>
    <x v="0"/>
    <n v="100"/>
    <n v="77"/>
    <x v="2"/>
    <x v="0"/>
    <x v="1"/>
    <s v="2006Q2"/>
    <s v="Materials2006Q2"/>
    <x v="17"/>
    <x v="17"/>
    <x v="38"/>
  </r>
  <r>
    <x v="151"/>
    <x v="6"/>
    <x v="4"/>
    <x v="0"/>
    <n v="150"/>
    <n v="420"/>
    <x v="1"/>
    <x v="5"/>
    <x v="4"/>
    <s v="2004Q3"/>
    <s v="Materials2004Q3"/>
    <x v="73"/>
    <x v="73"/>
    <x v="14"/>
  </r>
  <r>
    <x v="152"/>
    <x v="6"/>
    <x v="3"/>
    <x v="0"/>
    <n v="100"/>
    <n v="949"/>
    <x v="3"/>
    <x v="4"/>
    <x v="3"/>
    <s v="2003Q1"/>
    <s v="Materials2003Q1"/>
    <x v="68"/>
    <x v="68"/>
    <x v="77"/>
  </r>
  <r>
    <x v="153"/>
    <x v="0"/>
    <x v="2"/>
    <x v="2"/>
    <n v="250"/>
    <n v="930"/>
    <x v="1"/>
    <x v="3"/>
    <x v="2"/>
    <s v="2005Q3"/>
    <s v="Consumer Goods2005Q3"/>
    <x v="74"/>
    <x v="74"/>
    <x v="41"/>
  </r>
  <r>
    <x v="154"/>
    <x v="2"/>
    <x v="1"/>
    <x v="1"/>
    <n v="300"/>
    <n v="242"/>
    <x v="3"/>
    <x v="4"/>
    <x v="1"/>
    <s v="2003Q1"/>
    <s v="Finance2003Q1"/>
    <x v="57"/>
    <x v="57"/>
    <x v="85"/>
  </r>
  <r>
    <x v="155"/>
    <x v="5"/>
    <x v="1"/>
    <x v="0"/>
    <n v="700"/>
    <n v="273"/>
    <x v="2"/>
    <x v="3"/>
    <x v="1"/>
    <s v="2005Q2"/>
    <s v="Utilities2005Q2"/>
    <x v="54"/>
    <x v="54"/>
    <x v="86"/>
  </r>
  <r>
    <x v="156"/>
    <x v="2"/>
    <x v="0"/>
    <x v="4"/>
    <n v="400"/>
    <n v="161"/>
    <x v="2"/>
    <x v="3"/>
    <x v="0"/>
    <s v="2005Q2"/>
    <s v="Finance2005Q2"/>
    <x v="9"/>
    <x v="9"/>
    <x v="60"/>
  </r>
  <r>
    <x v="157"/>
    <x v="2"/>
    <x v="1"/>
    <x v="0"/>
    <n v="400"/>
    <n v="152"/>
    <x v="0"/>
    <x v="3"/>
    <x v="1"/>
    <s v="2005Q4"/>
    <s v="Finance2005Q4"/>
    <x v="6"/>
    <x v="6"/>
    <x v="76"/>
  </r>
  <r>
    <x v="158"/>
    <x v="2"/>
    <x v="0"/>
    <x v="2"/>
    <n v="350"/>
    <n v="700"/>
    <x v="1"/>
    <x v="1"/>
    <x v="0"/>
    <s v="2008Q3"/>
    <s v="Finance2008Q3"/>
    <x v="63"/>
    <x v="63"/>
    <x v="67"/>
  </r>
  <r>
    <x v="159"/>
    <x v="0"/>
    <x v="1"/>
    <x v="1"/>
    <n v="300"/>
    <n v="633"/>
    <x v="1"/>
    <x v="0"/>
    <x v="1"/>
    <s v="2006Q3"/>
    <s v="Consumer Goods2006Q3"/>
    <x v="55"/>
    <x v="55"/>
    <x v="87"/>
  </r>
  <r>
    <x v="160"/>
    <x v="6"/>
    <x v="3"/>
    <x v="3"/>
    <n v="100"/>
    <n v="670"/>
    <x v="1"/>
    <x v="4"/>
    <x v="3"/>
    <s v="2003Q3"/>
    <s v="Materials2003Q3"/>
    <x v="75"/>
    <x v="75"/>
    <x v="34"/>
  </r>
  <r>
    <x v="161"/>
    <x v="3"/>
    <x v="1"/>
    <x v="0"/>
    <n v="650"/>
    <n v="918"/>
    <x v="0"/>
    <x v="5"/>
    <x v="1"/>
    <s v="2004Q4"/>
    <s v="Technology2004Q4"/>
    <x v="58"/>
    <x v="58"/>
    <x v="59"/>
  </r>
  <r>
    <x v="162"/>
    <x v="4"/>
    <x v="1"/>
    <x v="4"/>
    <n v="500"/>
    <n v="287"/>
    <x v="3"/>
    <x v="3"/>
    <x v="1"/>
    <s v="2005Q1"/>
    <s v="Healthcare2005Q1"/>
    <x v="40"/>
    <x v="40"/>
    <x v="88"/>
  </r>
  <r>
    <x v="163"/>
    <x v="1"/>
    <x v="2"/>
    <x v="0"/>
    <n v="600"/>
    <n v="24"/>
    <x v="1"/>
    <x v="4"/>
    <x v="2"/>
    <s v="2003Q3"/>
    <s v="Services2003Q3"/>
    <x v="37"/>
    <x v="37"/>
    <x v="89"/>
  </r>
  <r>
    <x v="164"/>
    <x v="6"/>
    <x v="2"/>
    <x v="0"/>
    <n v="150"/>
    <n v="620"/>
    <x v="1"/>
    <x v="1"/>
    <x v="2"/>
    <s v="2008Q3"/>
    <s v="Materials2008Q3"/>
    <x v="65"/>
    <x v="65"/>
    <x v="90"/>
  </r>
  <r>
    <x v="165"/>
    <x v="1"/>
    <x v="2"/>
    <x v="2"/>
    <n v="600"/>
    <n v="334"/>
    <x v="2"/>
    <x v="3"/>
    <x v="2"/>
    <s v="2005Q2"/>
    <s v="Services2005Q2"/>
    <x v="16"/>
    <x v="16"/>
    <x v="39"/>
  </r>
  <r>
    <x v="166"/>
    <x v="4"/>
    <x v="2"/>
    <x v="2"/>
    <n v="450"/>
    <n v="920"/>
    <x v="0"/>
    <x v="3"/>
    <x v="2"/>
    <s v="2005Q4"/>
    <s v="Healthcare2005Q4"/>
    <x v="8"/>
    <x v="8"/>
    <x v="61"/>
  </r>
  <r>
    <x v="167"/>
    <x v="2"/>
    <x v="2"/>
    <x v="0"/>
    <n v="450"/>
    <n v="255"/>
    <x v="0"/>
    <x v="4"/>
    <x v="2"/>
    <s v="2003Q4"/>
    <s v="Finance2003Q4"/>
    <x v="76"/>
    <x v="76"/>
    <x v="71"/>
  </r>
  <r>
    <x v="168"/>
    <x v="0"/>
    <x v="1"/>
    <x v="0"/>
    <n v="300"/>
    <n v="525"/>
    <x v="0"/>
    <x v="3"/>
    <x v="1"/>
    <s v="2005Q4"/>
    <s v="Consumer Goods2005Q4"/>
    <x v="6"/>
    <x v="6"/>
    <x v="76"/>
  </r>
  <r>
    <x v="169"/>
    <x v="4"/>
    <x v="2"/>
    <x v="3"/>
    <n v="450"/>
    <n v="897"/>
    <x v="2"/>
    <x v="2"/>
    <x v="2"/>
    <s v="2007Q2"/>
    <s v="Healthcare2007Q2"/>
    <x v="77"/>
    <x v="77"/>
    <x v="23"/>
  </r>
  <r>
    <x v="170"/>
    <x v="0"/>
    <x v="0"/>
    <x v="4"/>
    <n v="200"/>
    <n v="973"/>
    <x v="3"/>
    <x v="4"/>
    <x v="0"/>
    <s v="2003Q1"/>
    <s v="Consumer Goods2003Q1"/>
    <x v="34"/>
    <x v="34"/>
    <x v="36"/>
  </r>
  <r>
    <x v="171"/>
    <x v="2"/>
    <x v="1"/>
    <x v="1"/>
    <n v="350"/>
    <n v="530"/>
    <x v="0"/>
    <x v="5"/>
    <x v="1"/>
    <s v="2004Q4"/>
    <s v="Finance2004Q4"/>
    <x v="58"/>
    <x v="58"/>
    <x v="74"/>
  </r>
  <r>
    <x v="172"/>
    <x v="0"/>
    <x v="0"/>
    <x v="0"/>
    <n v="250"/>
    <n v="985"/>
    <x v="2"/>
    <x v="2"/>
    <x v="0"/>
    <s v="2007Q2"/>
    <s v="Consumer Goods2007Q2"/>
    <x v="28"/>
    <x v="28"/>
    <x v="91"/>
  </r>
  <r>
    <x v="173"/>
    <x v="0"/>
    <x v="2"/>
    <x v="3"/>
    <n v="250"/>
    <n v="193"/>
    <x v="2"/>
    <x v="0"/>
    <x v="2"/>
    <s v="2006Q2"/>
    <s v="Consumer Goods2006Q2"/>
    <x v="78"/>
    <x v="78"/>
    <x v="72"/>
  </r>
  <r>
    <x v="174"/>
    <x v="6"/>
    <x v="3"/>
    <x v="0"/>
    <n v="100"/>
    <n v="201"/>
    <x v="3"/>
    <x v="0"/>
    <x v="3"/>
    <s v="2006Q1"/>
    <s v="Materials2006Q1"/>
    <x v="79"/>
    <x v="79"/>
    <x v="47"/>
  </r>
  <r>
    <x v="175"/>
    <x v="0"/>
    <x v="2"/>
    <x v="3"/>
    <n v="250"/>
    <n v="929"/>
    <x v="0"/>
    <x v="5"/>
    <x v="2"/>
    <s v="2004Q4"/>
    <s v="Consumer Goods2004Q4"/>
    <x v="51"/>
    <x v="51"/>
    <x v="92"/>
  </r>
  <r>
    <x v="176"/>
    <x v="1"/>
    <x v="1"/>
    <x v="0"/>
    <n v="550"/>
    <n v="442"/>
    <x v="0"/>
    <x v="3"/>
    <x v="1"/>
    <s v="2005Q4"/>
    <s v="Services2005Q4"/>
    <x v="6"/>
    <x v="6"/>
    <x v="76"/>
  </r>
  <r>
    <x v="177"/>
    <x v="4"/>
    <x v="1"/>
    <x v="0"/>
    <n v="500"/>
    <n v="62"/>
    <x v="0"/>
    <x v="4"/>
    <x v="1"/>
    <s v="2003Q4"/>
    <s v="Healthcare2003Q4"/>
    <x v="61"/>
    <x v="61"/>
    <x v="71"/>
  </r>
  <r>
    <x v="178"/>
    <x v="2"/>
    <x v="1"/>
    <x v="3"/>
    <n v="300"/>
    <n v="731"/>
    <x v="0"/>
    <x v="4"/>
    <x v="1"/>
    <s v="2003Q4"/>
    <s v="Finance2003Q4"/>
    <x v="61"/>
    <x v="61"/>
    <x v="58"/>
  </r>
  <r>
    <x v="179"/>
    <x v="4"/>
    <x v="2"/>
    <x v="1"/>
    <n v="450"/>
    <n v="62"/>
    <x v="2"/>
    <x v="1"/>
    <x v="2"/>
    <s v="2008Q2"/>
    <s v="Healthcare2008Q2"/>
    <x v="80"/>
    <x v="80"/>
    <x v="84"/>
  </r>
  <r>
    <x v="180"/>
    <x v="1"/>
    <x v="1"/>
    <x v="1"/>
    <n v="550"/>
    <n v="190"/>
    <x v="0"/>
    <x v="4"/>
    <x v="1"/>
    <s v="2003Q4"/>
    <s v="Services2003Q4"/>
    <x v="61"/>
    <x v="61"/>
    <x v="7"/>
  </r>
  <r>
    <x v="181"/>
    <x v="3"/>
    <x v="1"/>
    <x v="0"/>
    <n v="650"/>
    <n v="159"/>
    <x v="3"/>
    <x v="2"/>
    <x v="1"/>
    <s v="2007Q1"/>
    <s v="Technology2007Q1"/>
    <x v="5"/>
    <x v="5"/>
    <x v="93"/>
  </r>
  <r>
    <x v="182"/>
    <x v="3"/>
    <x v="0"/>
    <x v="1"/>
    <n v="650"/>
    <n v="263"/>
    <x v="0"/>
    <x v="0"/>
    <x v="0"/>
    <s v="2006Q4"/>
    <s v="Technology2006Q4"/>
    <x v="0"/>
    <x v="0"/>
    <x v="94"/>
  </r>
  <r>
    <x v="183"/>
    <x v="2"/>
    <x v="0"/>
    <x v="3"/>
    <n v="350"/>
    <n v="284"/>
    <x v="0"/>
    <x v="0"/>
    <x v="0"/>
    <s v="2006Q4"/>
    <s v="Finance2006Q4"/>
    <x v="0"/>
    <x v="0"/>
    <x v="42"/>
  </r>
  <r>
    <x v="184"/>
    <x v="2"/>
    <x v="1"/>
    <x v="2"/>
    <n v="300"/>
    <n v="865"/>
    <x v="0"/>
    <x v="4"/>
    <x v="1"/>
    <s v="2003Q4"/>
    <s v="Finance2003Q4"/>
    <x v="61"/>
    <x v="61"/>
    <x v="95"/>
  </r>
  <r>
    <x v="185"/>
    <x v="6"/>
    <x v="1"/>
    <x v="3"/>
    <n v="100"/>
    <n v="517"/>
    <x v="0"/>
    <x v="4"/>
    <x v="1"/>
    <s v="2003Q4"/>
    <s v="Materials2003Q4"/>
    <x v="61"/>
    <x v="61"/>
    <x v="58"/>
  </r>
  <r>
    <x v="186"/>
    <x v="1"/>
    <x v="1"/>
    <x v="3"/>
    <n v="550"/>
    <n v="166"/>
    <x v="1"/>
    <x v="5"/>
    <x v="1"/>
    <s v="2004Q3"/>
    <s v="Services2004Q3"/>
    <x v="14"/>
    <x v="14"/>
    <x v="78"/>
  </r>
  <r>
    <x v="187"/>
    <x v="6"/>
    <x v="3"/>
    <x v="0"/>
    <n v="100"/>
    <n v="371"/>
    <x v="1"/>
    <x v="4"/>
    <x v="3"/>
    <s v="2003Q3"/>
    <s v="Materials2003Q3"/>
    <x v="75"/>
    <x v="75"/>
    <x v="89"/>
  </r>
  <r>
    <x v="188"/>
    <x v="6"/>
    <x v="4"/>
    <x v="2"/>
    <n v="150"/>
    <n v="533"/>
    <x v="0"/>
    <x v="5"/>
    <x v="4"/>
    <s v="2004Q4"/>
    <s v="Materials2004Q4"/>
    <x v="81"/>
    <x v="81"/>
    <x v="96"/>
  </r>
  <r>
    <x v="189"/>
    <x v="4"/>
    <x v="3"/>
    <x v="4"/>
    <n v="500"/>
    <n v="223"/>
    <x v="0"/>
    <x v="1"/>
    <x v="3"/>
    <s v="2008Q4"/>
    <s v="Healthcare2008Q4"/>
    <x v="82"/>
    <x v="82"/>
    <x v="66"/>
  </r>
  <r>
    <x v="190"/>
    <x v="0"/>
    <x v="0"/>
    <x v="2"/>
    <n v="200"/>
    <n v="74"/>
    <x v="0"/>
    <x v="0"/>
    <x v="0"/>
    <s v="2006Q4"/>
    <s v="Consumer Goods2006Q4"/>
    <x v="0"/>
    <x v="0"/>
    <x v="12"/>
  </r>
  <r>
    <x v="191"/>
    <x v="2"/>
    <x v="0"/>
    <x v="4"/>
    <n v="400"/>
    <n v="157"/>
    <x v="0"/>
    <x v="0"/>
    <x v="0"/>
    <s v="2006Q4"/>
    <s v="Finance2006Q4"/>
    <x v="0"/>
    <x v="0"/>
    <x v="46"/>
  </r>
  <r>
    <x v="192"/>
    <x v="3"/>
    <x v="1"/>
    <x v="4"/>
    <n v="650"/>
    <n v="655"/>
    <x v="2"/>
    <x v="2"/>
    <x v="1"/>
    <s v="2007Q2"/>
    <s v="Technology2007Q2"/>
    <x v="15"/>
    <x v="15"/>
    <x v="82"/>
  </r>
  <r>
    <x v="193"/>
    <x v="1"/>
    <x v="1"/>
    <x v="4"/>
    <n v="550"/>
    <n v="305"/>
    <x v="1"/>
    <x v="5"/>
    <x v="1"/>
    <s v="2004Q3"/>
    <s v="Services2004Q3"/>
    <x v="14"/>
    <x v="14"/>
    <x v="26"/>
  </r>
  <r>
    <x v="194"/>
    <x v="1"/>
    <x v="1"/>
    <x v="0"/>
    <n v="550"/>
    <n v="694"/>
    <x v="1"/>
    <x v="2"/>
    <x v="1"/>
    <s v="2007Q3"/>
    <s v="Services2007Q3"/>
    <x v="67"/>
    <x v="67"/>
    <x v="33"/>
  </r>
  <r>
    <x v="195"/>
    <x v="6"/>
    <x v="3"/>
    <x v="1"/>
    <n v="100"/>
    <n v="835"/>
    <x v="3"/>
    <x v="5"/>
    <x v="3"/>
    <s v="2004Q1"/>
    <s v="Materials2004Q1"/>
    <x v="83"/>
    <x v="83"/>
    <x v="97"/>
  </r>
  <r>
    <x v="196"/>
    <x v="0"/>
    <x v="0"/>
    <x v="0"/>
    <n v="250"/>
    <n v="832"/>
    <x v="0"/>
    <x v="0"/>
    <x v="0"/>
    <s v="2006Q4"/>
    <s v="Consumer Goods2006Q4"/>
    <x v="0"/>
    <x v="0"/>
    <x v="0"/>
  </r>
  <r>
    <x v="197"/>
    <x v="2"/>
    <x v="0"/>
    <x v="1"/>
    <n v="350"/>
    <n v="272"/>
    <x v="2"/>
    <x v="2"/>
    <x v="0"/>
    <s v="2007Q2"/>
    <s v="Finance2007Q2"/>
    <x v="28"/>
    <x v="28"/>
    <x v="16"/>
  </r>
  <r>
    <x v="198"/>
    <x v="0"/>
    <x v="0"/>
    <x v="3"/>
    <n v="200"/>
    <n v="776"/>
    <x v="3"/>
    <x v="3"/>
    <x v="0"/>
    <s v="2005Q1"/>
    <s v="Consumer Goods2005Q1"/>
    <x v="38"/>
    <x v="38"/>
    <x v="17"/>
  </r>
  <r>
    <x v="199"/>
    <x v="6"/>
    <x v="3"/>
    <x v="1"/>
    <n v="100"/>
    <n v="208"/>
    <x v="1"/>
    <x v="4"/>
    <x v="3"/>
    <s v="2003Q3"/>
    <s v="Materials2003Q3"/>
    <x v="75"/>
    <x v="75"/>
    <x v="49"/>
  </r>
  <r>
    <x v="200"/>
    <x v="2"/>
    <x v="0"/>
    <x v="1"/>
    <n v="350"/>
    <n v="36"/>
    <x v="0"/>
    <x v="4"/>
    <x v="0"/>
    <s v="2003Q4"/>
    <s v="Finance2003Q4"/>
    <x v="7"/>
    <x v="7"/>
    <x v="7"/>
  </r>
  <r>
    <x v="201"/>
    <x v="0"/>
    <x v="2"/>
    <x v="4"/>
    <n v="250"/>
    <n v="816"/>
    <x v="1"/>
    <x v="5"/>
    <x v="2"/>
    <s v="2004Q3"/>
    <s v="Consumer Goods2004Q3"/>
    <x v="70"/>
    <x v="70"/>
    <x v="26"/>
  </r>
  <r>
    <x v="202"/>
    <x v="0"/>
    <x v="0"/>
    <x v="4"/>
    <n v="250"/>
    <n v="680"/>
    <x v="1"/>
    <x v="1"/>
    <x v="0"/>
    <s v="2008Q3"/>
    <s v="Consumer Goods2008Q3"/>
    <x v="63"/>
    <x v="63"/>
    <x v="70"/>
  </r>
  <r>
    <x v="203"/>
    <x v="1"/>
    <x v="1"/>
    <x v="3"/>
    <n v="600"/>
    <n v="963"/>
    <x v="0"/>
    <x v="0"/>
    <x v="1"/>
    <s v="2006Q4"/>
    <s v="Services2006Q4"/>
    <x v="41"/>
    <x v="41"/>
    <x v="42"/>
  </r>
  <r>
    <x v="204"/>
    <x v="7"/>
    <x v="2"/>
    <x v="4"/>
    <n v="550"/>
    <n v="369"/>
    <x v="2"/>
    <x v="3"/>
    <x v="2"/>
    <s v="2005Q2"/>
    <s v="Industrial Goods2005Q2"/>
    <x v="16"/>
    <x v="16"/>
    <x v="60"/>
  </r>
  <r>
    <x v="205"/>
    <x v="6"/>
    <x v="4"/>
    <x v="0"/>
    <n v="150"/>
    <n v="847"/>
    <x v="0"/>
    <x v="1"/>
    <x v="4"/>
    <s v="2008Q4"/>
    <s v="Materials2008Q4"/>
    <x v="84"/>
    <x v="84"/>
    <x v="22"/>
  </r>
  <r>
    <x v="206"/>
    <x v="4"/>
    <x v="2"/>
    <x v="4"/>
    <n v="450"/>
    <n v="476"/>
    <x v="0"/>
    <x v="4"/>
    <x v="2"/>
    <s v="2003Q4"/>
    <s v="Healthcare2003Q4"/>
    <x v="76"/>
    <x v="76"/>
    <x v="81"/>
  </r>
  <r>
    <x v="207"/>
    <x v="4"/>
    <x v="0"/>
    <x v="3"/>
    <n v="500"/>
    <n v="291"/>
    <x v="3"/>
    <x v="0"/>
    <x v="0"/>
    <s v="2006Q1"/>
    <s v="Healthcare2006Q1"/>
    <x v="22"/>
    <x v="22"/>
    <x v="98"/>
  </r>
  <r>
    <x v="208"/>
    <x v="1"/>
    <x v="1"/>
    <x v="2"/>
    <n v="600"/>
    <n v="312"/>
    <x v="0"/>
    <x v="3"/>
    <x v="1"/>
    <s v="2005Q4"/>
    <s v="Services2005Q4"/>
    <x v="6"/>
    <x v="6"/>
    <x v="61"/>
  </r>
  <r>
    <x v="209"/>
    <x v="1"/>
    <x v="1"/>
    <x v="2"/>
    <n v="600"/>
    <n v="407"/>
    <x v="2"/>
    <x v="4"/>
    <x v="1"/>
    <s v="2003Q2"/>
    <s v="Services2003Q2"/>
    <x v="20"/>
    <x v="20"/>
    <x v="83"/>
  </r>
  <r>
    <x v="210"/>
    <x v="3"/>
    <x v="0"/>
    <x v="2"/>
    <n v="650"/>
    <n v="171"/>
    <x v="3"/>
    <x v="2"/>
    <x v="0"/>
    <s v="2007Q1"/>
    <s v="Technology2007Q1"/>
    <x v="52"/>
    <x v="52"/>
    <x v="50"/>
  </r>
  <r>
    <x v="211"/>
    <x v="2"/>
    <x v="1"/>
    <x v="0"/>
    <n v="400"/>
    <n v="466"/>
    <x v="3"/>
    <x v="4"/>
    <x v="1"/>
    <s v="2003Q1"/>
    <s v="Finance2003Q1"/>
    <x v="57"/>
    <x v="57"/>
    <x v="77"/>
  </r>
  <r>
    <x v="212"/>
    <x v="3"/>
    <x v="0"/>
    <x v="4"/>
    <n v="650"/>
    <n v="283"/>
    <x v="2"/>
    <x v="5"/>
    <x v="0"/>
    <s v="2004Q2"/>
    <s v="Technology2004Q2"/>
    <x v="35"/>
    <x v="35"/>
    <x v="99"/>
  </r>
  <r>
    <x v="213"/>
    <x v="6"/>
    <x v="4"/>
    <x v="0"/>
    <n v="150"/>
    <n v="276"/>
    <x v="2"/>
    <x v="4"/>
    <x v="4"/>
    <s v="2003Q2"/>
    <s v="Materials2003Q2"/>
    <x v="85"/>
    <x v="85"/>
    <x v="57"/>
  </r>
  <r>
    <x v="214"/>
    <x v="4"/>
    <x v="0"/>
    <x v="2"/>
    <n v="500"/>
    <n v="70"/>
    <x v="0"/>
    <x v="4"/>
    <x v="0"/>
    <s v="2003Q4"/>
    <s v="Healthcare2003Q4"/>
    <x v="7"/>
    <x v="7"/>
    <x v="95"/>
  </r>
  <r>
    <x v="215"/>
    <x v="1"/>
    <x v="1"/>
    <x v="3"/>
    <n v="600"/>
    <n v="349"/>
    <x v="0"/>
    <x v="3"/>
    <x v="1"/>
    <s v="2005Q4"/>
    <s v="Services2005Q4"/>
    <x v="6"/>
    <x v="6"/>
    <x v="6"/>
  </r>
  <r>
    <x v="216"/>
    <x v="1"/>
    <x v="2"/>
    <x v="4"/>
    <n v="600"/>
    <n v="982"/>
    <x v="3"/>
    <x v="2"/>
    <x v="2"/>
    <s v="2007Q1"/>
    <s v="Services2007Q1"/>
    <x v="86"/>
    <x v="86"/>
    <x v="68"/>
  </r>
  <r>
    <x v="217"/>
    <x v="1"/>
    <x v="1"/>
    <x v="0"/>
    <n v="550"/>
    <n v="645"/>
    <x v="1"/>
    <x v="2"/>
    <x v="1"/>
    <s v="2007Q3"/>
    <s v="Services2007Q3"/>
    <x v="67"/>
    <x v="67"/>
    <x v="33"/>
  </r>
  <r>
    <x v="218"/>
    <x v="3"/>
    <x v="0"/>
    <x v="4"/>
    <n v="650"/>
    <n v="763"/>
    <x v="2"/>
    <x v="0"/>
    <x v="0"/>
    <s v="2006Q2"/>
    <s v="Technology2006Q2"/>
    <x v="4"/>
    <x v="4"/>
    <x v="100"/>
  </r>
  <r>
    <x v="219"/>
    <x v="1"/>
    <x v="1"/>
    <x v="4"/>
    <n v="550"/>
    <n v="673"/>
    <x v="1"/>
    <x v="2"/>
    <x v="1"/>
    <s v="2007Q3"/>
    <s v="Services2007Q3"/>
    <x v="67"/>
    <x v="67"/>
    <x v="101"/>
  </r>
  <r>
    <x v="220"/>
    <x v="0"/>
    <x v="1"/>
    <x v="2"/>
    <n v="200"/>
    <n v="654"/>
    <x v="1"/>
    <x v="0"/>
    <x v="1"/>
    <s v="2006Q3"/>
    <s v="Consumer Goods2006Q3"/>
    <x v="55"/>
    <x v="55"/>
    <x v="24"/>
  </r>
  <r>
    <x v="221"/>
    <x v="4"/>
    <x v="3"/>
    <x v="1"/>
    <n v="450"/>
    <n v="118"/>
    <x v="1"/>
    <x v="3"/>
    <x v="3"/>
    <s v="2005Q3"/>
    <s v="Healthcare2005Q3"/>
    <x v="50"/>
    <x v="50"/>
    <x v="79"/>
  </r>
  <r>
    <x v="222"/>
    <x v="0"/>
    <x v="0"/>
    <x v="1"/>
    <n v="200"/>
    <n v="41"/>
    <x v="0"/>
    <x v="4"/>
    <x v="0"/>
    <s v="2003Q4"/>
    <s v="Consumer Goods2003Q4"/>
    <x v="7"/>
    <x v="7"/>
    <x v="7"/>
  </r>
  <r>
    <x v="223"/>
    <x v="0"/>
    <x v="1"/>
    <x v="1"/>
    <n v="200"/>
    <n v="959"/>
    <x v="2"/>
    <x v="3"/>
    <x v="1"/>
    <s v="2005Q2"/>
    <s v="Consumer Goods2005Q2"/>
    <x v="54"/>
    <x v="54"/>
    <x v="9"/>
  </r>
  <r>
    <x v="224"/>
    <x v="1"/>
    <x v="2"/>
    <x v="4"/>
    <n v="600"/>
    <n v="451"/>
    <x v="3"/>
    <x v="3"/>
    <x v="2"/>
    <s v="2005Q1"/>
    <s v="Services2005Q1"/>
    <x v="62"/>
    <x v="62"/>
    <x v="88"/>
  </r>
  <r>
    <x v="225"/>
    <x v="3"/>
    <x v="2"/>
    <x v="2"/>
    <n v="650"/>
    <n v="134"/>
    <x v="1"/>
    <x v="3"/>
    <x v="2"/>
    <s v="2005Q3"/>
    <s v="Technology2005Q3"/>
    <x v="74"/>
    <x v="74"/>
    <x v="41"/>
  </r>
  <r>
    <x v="226"/>
    <x v="1"/>
    <x v="1"/>
    <x v="3"/>
    <n v="600"/>
    <n v="619"/>
    <x v="1"/>
    <x v="0"/>
    <x v="1"/>
    <s v="2006Q3"/>
    <s v="Services2006Q3"/>
    <x v="55"/>
    <x v="55"/>
    <x v="11"/>
  </r>
  <r>
    <x v="227"/>
    <x v="3"/>
    <x v="1"/>
    <x v="2"/>
    <n v="650"/>
    <n v="716"/>
    <x v="2"/>
    <x v="4"/>
    <x v="1"/>
    <s v="2003Q2"/>
    <s v="Technology2003Q2"/>
    <x v="20"/>
    <x v="20"/>
    <x v="83"/>
  </r>
  <r>
    <x v="228"/>
    <x v="2"/>
    <x v="1"/>
    <x v="0"/>
    <n v="350"/>
    <n v="306"/>
    <x v="0"/>
    <x v="2"/>
    <x v="1"/>
    <s v="2007Q4"/>
    <s v="Finance2007Q4"/>
    <x v="27"/>
    <x v="27"/>
    <x v="102"/>
  </r>
  <r>
    <x v="229"/>
    <x v="3"/>
    <x v="1"/>
    <x v="1"/>
    <n v="650"/>
    <n v="350"/>
    <x v="0"/>
    <x v="3"/>
    <x v="1"/>
    <s v="2005Q4"/>
    <s v="Technology2005Q4"/>
    <x v="6"/>
    <x v="6"/>
    <x v="8"/>
  </r>
  <r>
    <x v="230"/>
    <x v="0"/>
    <x v="0"/>
    <x v="4"/>
    <n v="200"/>
    <n v="259"/>
    <x v="2"/>
    <x v="2"/>
    <x v="0"/>
    <s v="2007Q2"/>
    <s v="Consumer Goods2007Q2"/>
    <x v="28"/>
    <x v="28"/>
    <x v="82"/>
  </r>
  <r>
    <x v="231"/>
    <x v="6"/>
    <x v="1"/>
    <x v="1"/>
    <n v="100"/>
    <n v="315"/>
    <x v="2"/>
    <x v="1"/>
    <x v="1"/>
    <s v="2008Q2"/>
    <s v="Materials2008Q2"/>
    <x v="43"/>
    <x v="43"/>
    <x v="84"/>
  </r>
  <r>
    <x v="232"/>
    <x v="4"/>
    <x v="0"/>
    <x v="2"/>
    <n v="500"/>
    <n v="159"/>
    <x v="0"/>
    <x v="0"/>
    <x v="0"/>
    <s v="2006Q4"/>
    <s v="Healthcare2006Q4"/>
    <x v="0"/>
    <x v="0"/>
    <x v="12"/>
  </r>
  <r>
    <x v="233"/>
    <x v="4"/>
    <x v="1"/>
    <x v="1"/>
    <n v="500"/>
    <n v="135"/>
    <x v="0"/>
    <x v="3"/>
    <x v="1"/>
    <s v="2005Q4"/>
    <s v="Healthcare2005Q4"/>
    <x v="6"/>
    <x v="6"/>
    <x v="8"/>
  </r>
  <r>
    <x v="234"/>
    <x v="5"/>
    <x v="3"/>
    <x v="1"/>
    <n v="700"/>
    <n v="622"/>
    <x v="0"/>
    <x v="3"/>
    <x v="3"/>
    <s v="2005Q4"/>
    <s v="Utilities2005Q4"/>
    <x v="31"/>
    <x v="31"/>
    <x v="8"/>
  </r>
  <r>
    <x v="235"/>
    <x v="4"/>
    <x v="1"/>
    <x v="3"/>
    <n v="500"/>
    <n v="864"/>
    <x v="1"/>
    <x v="5"/>
    <x v="1"/>
    <s v="2004Q3"/>
    <s v="Healthcare2004Q3"/>
    <x v="14"/>
    <x v="14"/>
    <x v="78"/>
  </r>
  <r>
    <x v="236"/>
    <x v="6"/>
    <x v="0"/>
    <x v="4"/>
    <n v="150"/>
    <n v="74"/>
    <x v="0"/>
    <x v="0"/>
    <x v="0"/>
    <s v="2006Q4"/>
    <s v="Materials2006Q4"/>
    <x v="0"/>
    <x v="0"/>
    <x v="46"/>
  </r>
  <r>
    <x v="237"/>
    <x v="4"/>
    <x v="1"/>
    <x v="0"/>
    <n v="500"/>
    <n v="638"/>
    <x v="1"/>
    <x v="2"/>
    <x v="1"/>
    <s v="2007Q3"/>
    <s v="Healthcare2007Q3"/>
    <x v="67"/>
    <x v="67"/>
    <x v="33"/>
  </r>
  <r>
    <x v="238"/>
    <x v="3"/>
    <x v="2"/>
    <x v="1"/>
    <n v="650"/>
    <n v="849"/>
    <x v="0"/>
    <x v="3"/>
    <x v="2"/>
    <s v="2005Q4"/>
    <s v="Technology2005Q4"/>
    <x v="8"/>
    <x v="8"/>
    <x v="8"/>
  </r>
  <r>
    <x v="239"/>
    <x v="6"/>
    <x v="1"/>
    <x v="4"/>
    <n v="100"/>
    <n v="850"/>
    <x v="0"/>
    <x v="0"/>
    <x v="1"/>
    <s v="2006Q4"/>
    <s v="Materials2006Q4"/>
    <x v="41"/>
    <x v="41"/>
    <x v="46"/>
  </r>
  <r>
    <x v="240"/>
    <x v="5"/>
    <x v="3"/>
    <x v="1"/>
    <n v="700"/>
    <n v="903"/>
    <x v="2"/>
    <x v="2"/>
    <x v="3"/>
    <s v="2007Q2"/>
    <s v="Utilities2007Q2"/>
    <x v="72"/>
    <x v="72"/>
    <x v="16"/>
  </r>
  <r>
    <x v="241"/>
    <x v="1"/>
    <x v="1"/>
    <x v="3"/>
    <n v="550"/>
    <n v="305"/>
    <x v="0"/>
    <x v="3"/>
    <x v="1"/>
    <s v="2005Q4"/>
    <s v="Services2005Q4"/>
    <x v="6"/>
    <x v="6"/>
    <x v="6"/>
  </r>
  <r>
    <x v="242"/>
    <x v="1"/>
    <x v="1"/>
    <x v="4"/>
    <n v="550"/>
    <n v="445"/>
    <x v="1"/>
    <x v="3"/>
    <x v="1"/>
    <s v="2005Q3"/>
    <s v="Services2005Q3"/>
    <x v="49"/>
    <x v="49"/>
    <x v="51"/>
  </r>
  <r>
    <x v="243"/>
    <x v="3"/>
    <x v="1"/>
    <x v="0"/>
    <n v="650"/>
    <n v="982"/>
    <x v="0"/>
    <x v="4"/>
    <x v="1"/>
    <s v="2003Q4"/>
    <s v="Technology2003Q4"/>
    <x v="61"/>
    <x v="61"/>
    <x v="71"/>
  </r>
  <r>
    <x v="244"/>
    <x v="5"/>
    <x v="3"/>
    <x v="1"/>
    <n v="700"/>
    <n v="814"/>
    <x v="2"/>
    <x v="0"/>
    <x v="3"/>
    <s v="2006Q2"/>
    <s v="Utilities2006Q2"/>
    <x v="36"/>
    <x v="36"/>
    <x v="43"/>
  </r>
  <r>
    <x v="245"/>
    <x v="3"/>
    <x v="2"/>
    <x v="0"/>
    <n v="650"/>
    <n v="770"/>
    <x v="3"/>
    <x v="0"/>
    <x v="2"/>
    <s v="2006Q1"/>
    <s v="Technology2006Q1"/>
    <x v="66"/>
    <x v="66"/>
    <x v="47"/>
  </r>
  <r>
    <x v="246"/>
    <x v="2"/>
    <x v="1"/>
    <x v="0"/>
    <n v="400"/>
    <n v="168"/>
    <x v="0"/>
    <x v="0"/>
    <x v="1"/>
    <s v="2006Q4"/>
    <s v="Finance2006Q4"/>
    <x v="41"/>
    <x v="41"/>
    <x v="0"/>
  </r>
  <r>
    <x v="247"/>
    <x v="6"/>
    <x v="4"/>
    <x v="0"/>
    <n v="150"/>
    <n v="723"/>
    <x v="2"/>
    <x v="1"/>
    <x v="4"/>
    <s v="2008Q2"/>
    <s v="Materials2008Q2"/>
    <x v="87"/>
    <x v="87"/>
    <x v="25"/>
  </r>
  <r>
    <x v="248"/>
    <x v="0"/>
    <x v="2"/>
    <x v="1"/>
    <n v="250"/>
    <n v="970"/>
    <x v="0"/>
    <x v="4"/>
    <x v="2"/>
    <s v="2003Q4"/>
    <s v="Consumer Goods2003Q4"/>
    <x v="76"/>
    <x v="76"/>
    <x v="7"/>
  </r>
  <r>
    <x v="249"/>
    <x v="6"/>
    <x v="0"/>
    <x v="2"/>
    <n v="150"/>
    <n v="177"/>
    <x v="0"/>
    <x v="4"/>
    <x v="0"/>
    <s v="2003Q4"/>
    <s v="Materials2003Q4"/>
    <x v="7"/>
    <x v="7"/>
    <x v="95"/>
  </r>
  <r>
    <x v="250"/>
    <x v="3"/>
    <x v="2"/>
    <x v="4"/>
    <n v="650"/>
    <n v="43"/>
    <x v="1"/>
    <x v="5"/>
    <x v="2"/>
    <s v="2004Q3"/>
    <s v="Technology2004Q3"/>
    <x v="70"/>
    <x v="70"/>
    <x v="26"/>
  </r>
  <r>
    <x v="251"/>
    <x v="6"/>
    <x v="1"/>
    <x v="4"/>
    <n v="100"/>
    <n v="232"/>
    <x v="1"/>
    <x v="0"/>
    <x v="1"/>
    <s v="2006Q3"/>
    <s v="Materials2006Q3"/>
    <x v="55"/>
    <x v="55"/>
    <x v="103"/>
  </r>
  <r>
    <x v="252"/>
    <x v="3"/>
    <x v="2"/>
    <x v="3"/>
    <n v="700"/>
    <n v="511"/>
    <x v="0"/>
    <x v="0"/>
    <x v="2"/>
    <s v="2006Q4"/>
    <s v="Technology2006Q4"/>
    <x v="45"/>
    <x v="45"/>
    <x v="42"/>
  </r>
  <r>
    <x v="253"/>
    <x v="3"/>
    <x v="1"/>
    <x v="0"/>
    <n v="650"/>
    <n v="277"/>
    <x v="2"/>
    <x v="5"/>
    <x v="1"/>
    <s v="2004Q2"/>
    <s v="Technology2004Q2"/>
    <x v="47"/>
    <x v="47"/>
    <x v="20"/>
  </r>
  <r>
    <x v="254"/>
    <x v="3"/>
    <x v="2"/>
    <x v="2"/>
    <n v="650"/>
    <n v="689"/>
    <x v="2"/>
    <x v="3"/>
    <x v="2"/>
    <s v="2005Q2"/>
    <s v="Technology2005Q2"/>
    <x v="16"/>
    <x v="16"/>
    <x v="39"/>
  </r>
  <r>
    <x v="255"/>
    <x v="1"/>
    <x v="2"/>
    <x v="1"/>
    <n v="600"/>
    <n v="855"/>
    <x v="3"/>
    <x v="1"/>
    <x v="2"/>
    <s v="2008Q1"/>
    <s v="Services2008Q1"/>
    <x v="88"/>
    <x v="88"/>
    <x v="37"/>
  </r>
  <r>
    <x v="256"/>
    <x v="0"/>
    <x v="0"/>
    <x v="2"/>
    <n v="250"/>
    <n v="692"/>
    <x v="2"/>
    <x v="0"/>
    <x v="0"/>
    <s v="2006Q2"/>
    <s v="Consumer Goods2006Q2"/>
    <x v="4"/>
    <x v="4"/>
    <x v="4"/>
  </r>
  <r>
    <x v="257"/>
    <x v="1"/>
    <x v="1"/>
    <x v="4"/>
    <n v="550"/>
    <n v="693"/>
    <x v="3"/>
    <x v="0"/>
    <x v="1"/>
    <s v="2006Q1"/>
    <s v="Services2006Q1"/>
    <x v="46"/>
    <x v="46"/>
    <x v="21"/>
  </r>
  <r>
    <x v="258"/>
    <x v="5"/>
    <x v="3"/>
    <x v="1"/>
    <n v="700"/>
    <n v="579"/>
    <x v="0"/>
    <x v="5"/>
    <x v="3"/>
    <s v="2004Q4"/>
    <s v="Utilities2004Q4"/>
    <x v="89"/>
    <x v="89"/>
    <x v="74"/>
  </r>
  <r>
    <x v="259"/>
    <x v="1"/>
    <x v="2"/>
    <x v="4"/>
    <n v="600"/>
    <n v="884"/>
    <x v="1"/>
    <x v="4"/>
    <x v="2"/>
    <s v="2003Q3"/>
    <s v="Services2003Q3"/>
    <x v="37"/>
    <x v="37"/>
    <x v="32"/>
  </r>
  <r>
    <x v="260"/>
    <x v="5"/>
    <x v="1"/>
    <x v="4"/>
    <n v="700"/>
    <n v="240"/>
    <x v="3"/>
    <x v="2"/>
    <x v="1"/>
    <s v="2007Q1"/>
    <s v="Utilities2007Q1"/>
    <x v="5"/>
    <x v="5"/>
    <x v="68"/>
  </r>
  <r>
    <x v="261"/>
    <x v="4"/>
    <x v="2"/>
    <x v="2"/>
    <n v="450"/>
    <n v="442"/>
    <x v="1"/>
    <x v="3"/>
    <x v="2"/>
    <s v="2005Q3"/>
    <s v="Healthcare2005Q3"/>
    <x v="74"/>
    <x v="74"/>
    <x v="41"/>
  </r>
  <r>
    <x v="262"/>
    <x v="0"/>
    <x v="1"/>
    <x v="4"/>
    <n v="300"/>
    <n v="536"/>
    <x v="2"/>
    <x v="4"/>
    <x v="1"/>
    <s v="2003Q2"/>
    <s v="Consumer Goods2003Q2"/>
    <x v="20"/>
    <x v="20"/>
    <x v="104"/>
  </r>
  <r>
    <x v="263"/>
    <x v="1"/>
    <x v="1"/>
    <x v="0"/>
    <n v="600"/>
    <n v="849"/>
    <x v="0"/>
    <x v="4"/>
    <x v="1"/>
    <s v="2003Q4"/>
    <s v="Services2003Q4"/>
    <x v="61"/>
    <x v="61"/>
    <x v="71"/>
  </r>
  <r>
    <x v="264"/>
    <x v="2"/>
    <x v="1"/>
    <x v="2"/>
    <n v="350"/>
    <n v="466"/>
    <x v="1"/>
    <x v="3"/>
    <x v="1"/>
    <s v="2005Q3"/>
    <s v="Finance2005Q3"/>
    <x v="49"/>
    <x v="49"/>
    <x v="41"/>
  </r>
  <r>
    <x v="265"/>
    <x v="0"/>
    <x v="1"/>
    <x v="4"/>
    <n v="200"/>
    <n v="681"/>
    <x v="2"/>
    <x v="5"/>
    <x v="1"/>
    <s v="2004Q2"/>
    <s v="Consumer Goods2004Q2"/>
    <x v="47"/>
    <x v="47"/>
    <x v="99"/>
  </r>
  <r>
    <x v="266"/>
    <x v="2"/>
    <x v="1"/>
    <x v="0"/>
    <n v="350"/>
    <n v="380"/>
    <x v="0"/>
    <x v="5"/>
    <x v="1"/>
    <s v="2004Q4"/>
    <s v="Finance2004Q4"/>
    <x v="58"/>
    <x v="58"/>
    <x v="59"/>
  </r>
  <r>
    <x v="267"/>
    <x v="2"/>
    <x v="1"/>
    <x v="2"/>
    <n v="350"/>
    <n v="814"/>
    <x v="3"/>
    <x v="4"/>
    <x v="1"/>
    <s v="2003Q1"/>
    <s v="Finance2003Q1"/>
    <x v="57"/>
    <x v="57"/>
    <x v="105"/>
  </r>
  <r>
    <x v="268"/>
    <x v="0"/>
    <x v="2"/>
    <x v="0"/>
    <n v="250"/>
    <n v="639"/>
    <x v="0"/>
    <x v="2"/>
    <x v="2"/>
    <s v="2007Q4"/>
    <s v="Consumer Goods2007Q4"/>
    <x v="90"/>
    <x v="90"/>
    <x v="102"/>
  </r>
  <r>
    <x v="269"/>
    <x v="5"/>
    <x v="3"/>
    <x v="2"/>
    <n v="700"/>
    <n v="516"/>
    <x v="3"/>
    <x v="1"/>
    <x v="3"/>
    <s v="2008Q1"/>
    <s v="Utilities2008Q1"/>
    <x v="44"/>
    <x v="44"/>
    <x v="35"/>
  </r>
  <r>
    <x v="270"/>
    <x v="3"/>
    <x v="1"/>
    <x v="0"/>
    <n v="650"/>
    <n v="199"/>
    <x v="3"/>
    <x v="5"/>
    <x v="1"/>
    <s v="2004Q1"/>
    <s v="Technology2004Q1"/>
    <x v="91"/>
    <x v="91"/>
    <x v="106"/>
  </r>
  <r>
    <x v="271"/>
    <x v="0"/>
    <x v="2"/>
    <x v="4"/>
    <n v="250"/>
    <n v="971"/>
    <x v="0"/>
    <x v="5"/>
    <x v="2"/>
    <s v="2004Q4"/>
    <s v="Consumer Goods2004Q4"/>
    <x v="51"/>
    <x v="51"/>
    <x v="54"/>
  </r>
  <r>
    <x v="272"/>
    <x v="3"/>
    <x v="0"/>
    <x v="2"/>
    <n v="650"/>
    <n v="472"/>
    <x v="1"/>
    <x v="4"/>
    <x v="0"/>
    <s v="2003Q3"/>
    <s v="Technology2003Q3"/>
    <x v="29"/>
    <x v="29"/>
    <x v="45"/>
  </r>
  <r>
    <x v="273"/>
    <x v="4"/>
    <x v="0"/>
    <x v="1"/>
    <n v="500"/>
    <n v="910"/>
    <x v="3"/>
    <x v="1"/>
    <x v="0"/>
    <s v="2008Q1"/>
    <s v="Healthcare2008Q1"/>
    <x v="92"/>
    <x v="92"/>
    <x v="37"/>
  </r>
  <r>
    <x v="274"/>
    <x v="0"/>
    <x v="0"/>
    <x v="1"/>
    <n v="200"/>
    <n v="103"/>
    <x v="3"/>
    <x v="3"/>
    <x v="0"/>
    <s v="2005Q1"/>
    <s v="Consumer Goods2005Q1"/>
    <x v="38"/>
    <x v="38"/>
    <x v="107"/>
  </r>
  <r>
    <x v="275"/>
    <x v="0"/>
    <x v="1"/>
    <x v="4"/>
    <n v="300"/>
    <n v="506"/>
    <x v="3"/>
    <x v="3"/>
    <x v="1"/>
    <s v="2005Q1"/>
    <s v="Consumer Goods2005Q1"/>
    <x v="40"/>
    <x v="40"/>
    <x v="88"/>
  </r>
  <r>
    <x v="276"/>
    <x v="4"/>
    <x v="0"/>
    <x v="0"/>
    <n v="500"/>
    <n v="455"/>
    <x v="3"/>
    <x v="1"/>
    <x v="0"/>
    <s v="2008Q1"/>
    <s v="Healthcare2008Q1"/>
    <x v="92"/>
    <x v="92"/>
    <x v="108"/>
  </r>
  <r>
    <x v="277"/>
    <x v="2"/>
    <x v="0"/>
    <x v="0"/>
    <n v="350"/>
    <n v="572"/>
    <x v="2"/>
    <x v="5"/>
    <x v="0"/>
    <s v="2004Q2"/>
    <s v="Finance2004Q2"/>
    <x v="35"/>
    <x v="35"/>
    <x v="20"/>
  </r>
  <r>
    <x v="278"/>
    <x v="0"/>
    <x v="1"/>
    <x v="0"/>
    <n v="300"/>
    <n v="506"/>
    <x v="2"/>
    <x v="4"/>
    <x v="1"/>
    <s v="2003Q2"/>
    <s v="Consumer Goods2003Q2"/>
    <x v="20"/>
    <x v="20"/>
    <x v="57"/>
  </r>
  <r>
    <x v="279"/>
    <x v="0"/>
    <x v="1"/>
    <x v="4"/>
    <n v="200"/>
    <n v="584"/>
    <x v="3"/>
    <x v="1"/>
    <x v="1"/>
    <s v="2008Q1"/>
    <s v="Consumer Goods2008Q1"/>
    <x v="33"/>
    <x v="33"/>
    <x v="109"/>
  </r>
  <r>
    <x v="280"/>
    <x v="6"/>
    <x v="0"/>
    <x v="3"/>
    <n v="100"/>
    <n v="791"/>
    <x v="3"/>
    <x v="1"/>
    <x v="0"/>
    <s v="2008Q1"/>
    <s v="Materials2008Q1"/>
    <x v="92"/>
    <x v="92"/>
    <x v="110"/>
  </r>
  <r>
    <x v="281"/>
    <x v="5"/>
    <x v="3"/>
    <x v="4"/>
    <n v="700"/>
    <n v="163"/>
    <x v="0"/>
    <x v="0"/>
    <x v="3"/>
    <s v="2006Q4"/>
    <s v="Utilities2006Q4"/>
    <x v="93"/>
    <x v="93"/>
    <x v="46"/>
  </r>
  <r>
    <x v="282"/>
    <x v="6"/>
    <x v="2"/>
    <x v="1"/>
    <n v="150"/>
    <n v="665"/>
    <x v="0"/>
    <x v="0"/>
    <x v="2"/>
    <s v="2006Q4"/>
    <s v="Materials2006Q4"/>
    <x v="45"/>
    <x v="45"/>
    <x v="94"/>
  </r>
  <r>
    <x v="283"/>
    <x v="2"/>
    <x v="1"/>
    <x v="3"/>
    <n v="300"/>
    <n v="569"/>
    <x v="2"/>
    <x v="2"/>
    <x v="1"/>
    <s v="2007Q2"/>
    <s v="Finance2007Q2"/>
    <x v="15"/>
    <x v="15"/>
    <x v="23"/>
  </r>
  <r>
    <x v="284"/>
    <x v="0"/>
    <x v="1"/>
    <x v="4"/>
    <n v="300"/>
    <n v="825"/>
    <x v="2"/>
    <x v="5"/>
    <x v="1"/>
    <s v="2004Q2"/>
    <s v="Consumer Goods2004Q2"/>
    <x v="47"/>
    <x v="47"/>
    <x v="99"/>
  </r>
  <r>
    <x v="285"/>
    <x v="7"/>
    <x v="2"/>
    <x v="3"/>
    <n v="550"/>
    <n v="166"/>
    <x v="1"/>
    <x v="5"/>
    <x v="2"/>
    <s v="2004Q3"/>
    <s v="Industrial Goods2004Q3"/>
    <x v="70"/>
    <x v="70"/>
    <x v="78"/>
  </r>
  <r>
    <x v="286"/>
    <x v="4"/>
    <x v="2"/>
    <x v="3"/>
    <n v="450"/>
    <n v="524"/>
    <x v="2"/>
    <x v="1"/>
    <x v="2"/>
    <s v="2008Q2"/>
    <s v="Healthcare2008Q2"/>
    <x v="80"/>
    <x v="80"/>
    <x v="111"/>
  </r>
  <r>
    <x v="287"/>
    <x v="4"/>
    <x v="2"/>
    <x v="3"/>
    <n v="450"/>
    <n v="617"/>
    <x v="2"/>
    <x v="0"/>
    <x v="2"/>
    <s v="2006Q2"/>
    <s v="Healthcare2006Q2"/>
    <x v="78"/>
    <x v="78"/>
    <x v="72"/>
  </r>
  <r>
    <x v="288"/>
    <x v="5"/>
    <x v="1"/>
    <x v="3"/>
    <n v="700"/>
    <n v="609"/>
    <x v="3"/>
    <x v="0"/>
    <x v="1"/>
    <s v="2006Q1"/>
    <s v="Utilities2006Q1"/>
    <x v="46"/>
    <x v="46"/>
    <x v="98"/>
  </r>
  <r>
    <x v="289"/>
    <x v="2"/>
    <x v="1"/>
    <x v="0"/>
    <n v="400"/>
    <n v="396"/>
    <x v="0"/>
    <x v="3"/>
    <x v="1"/>
    <s v="2005Q4"/>
    <s v="Finance2005Q4"/>
    <x v="6"/>
    <x v="6"/>
    <x v="76"/>
  </r>
  <r>
    <x v="290"/>
    <x v="4"/>
    <x v="2"/>
    <x v="1"/>
    <n v="450"/>
    <n v="330"/>
    <x v="2"/>
    <x v="0"/>
    <x v="2"/>
    <s v="2006Q2"/>
    <s v="Healthcare2006Q2"/>
    <x v="78"/>
    <x v="78"/>
    <x v="43"/>
  </r>
  <r>
    <x v="291"/>
    <x v="0"/>
    <x v="1"/>
    <x v="0"/>
    <n v="300"/>
    <n v="507"/>
    <x v="2"/>
    <x v="2"/>
    <x v="1"/>
    <s v="2007Q2"/>
    <s v="Consumer Goods2007Q2"/>
    <x v="15"/>
    <x v="15"/>
    <x v="91"/>
  </r>
  <r>
    <x v="292"/>
    <x v="3"/>
    <x v="1"/>
    <x v="3"/>
    <n v="650"/>
    <n v="727"/>
    <x v="1"/>
    <x v="4"/>
    <x v="1"/>
    <s v="2003Q3"/>
    <s v="Technology2003Q3"/>
    <x v="32"/>
    <x v="32"/>
    <x v="34"/>
  </r>
  <r>
    <x v="293"/>
    <x v="3"/>
    <x v="1"/>
    <x v="3"/>
    <n v="650"/>
    <n v="419"/>
    <x v="2"/>
    <x v="4"/>
    <x v="1"/>
    <s v="2003Q2"/>
    <s v="Technology2003Q2"/>
    <x v="20"/>
    <x v="20"/>
    <x v="19"/>
  </r>
  <r>
    <x v="294"/>
    <x v="2"/>
    <x v="1"/>
    <x v="4"/>
    <n v="400"/>
    <n v="636"/>
    <x v="0"/>
    <x v="1"/>
    <x v="1"/>
    <s v="2008Q4"/>
    <s v="Finance2008Q4"/>
    <x v="3"/>
    <x v="3"/>
    <x v="66"/>
  </r>
  <r>
    <x v="295"/>
    <x v="0"/>
    <x v="0"/>
    <x v="0"/>
    <n v="200"/>
    <n v="448"/>
    <x v="1"/>
    <x v="0"/>
    <x v="0"/>
    <s v="2006Q3"/>
    <s v="Consumer Goods2006Q3"/>
    <x v="11"/>
    <x v="11"/>
    <x v="2"/>
  </r>
  <r>
    <x v="296"/>
    <x v="6"/>
    <x v="0"/>
    <x v="3"/>
    <n v="150"/>
    <n v="715"/>
    <x v="2"/>
    <x v="5"/>
    <x v="0"/>
    <s v="2004Q2"/>
    <s v="Materials2004Q2"/>
    <x v="35"/>
    <x v="35"/>
    <x v="112"/>
  </r>
  <r>
    <x v="297"/>
    <x v="1"/>
    <x v="2"/>
    <x v="2"/>
    <n v="600"/>
    <n v="632"/>
    <x v="2"/>
    <x v="0"/>
    <x v="2"/>
    <s v="2006Q2"/>
    <s v="Services2006Q2"/>
    <x v="78"/>
    <x v="78"/>
    <x v="4"/>
  </r>
  <r>
    <x v="298"/>
    <x v="0"/>
    <x v="1"/>
    <x v="3"/>
    <n v="300"/>
    <n v="702"/>
    <x v="0"/>
    <x v="1"/>
    <x v="1"/>
    <s v="2008Q4"/>
    <s v="Consumer Goods2008Q4"/>
    <x v="3"/>
    <x v="3"/>
    <x v="75"/>
  </r>
  <r>
    <x v="299"/>
    <x v="4"/>
    <x v="3"/>
    <x v="3"/>
    <n v="450"/>
    <n v="390"/>
    <x v="0"/>
    <x v="4"/>
    <x v="3"/>
    <s v="2003Q4"/>
    <s v="Healthcare2003Q4"/>
    <x v="94"/>
    <x v="94"/>
    <x v="58"/>
  </r>
  <r>
    <x v="300"/>
    <x v="6"/>
    <x v="2"/>
    <x v="2"/>
    <n v="150"/>
    <n v="529"/>
    <x v="0"/>
    <x v="3"/>
    <x v="2"/>
    <s v="2005Q4"/>
    <s v="Materials2005Q4"/>
    <x v="8"/>
    <x v="8"/>
    <x v="61"/>
  </r>
  <r>
    <x v="301"/>
    <x v="1"/>
    <x v="1"/>
    <x v="0"/>
    <n v="600"/>
    <n v="166"/>
    <x v="0"/>
    <x v="5"/>
    <x v="1"/>
    <s v="2004Q4"/>
    <s v="Services2004Q4"/>
    <x v="58"/>
    <x v="58"/>
    <x v="59"/>
  </r>
  <r>
    <x v="302"/>
    <x v="2"/>
    <x v="0"/>
    <x v="3"/>
    <n v="350"/>
    <n v="740"/>
    <x v="1"/>
    <x v="1"/>
    <x v="0"/>
    <s v="2008Q3"/>
    <s v="Finance2008Q3"/>
    <x v="63"/>
    <x v="63"/>
    <x v="15"/>
  </r>
  <r>
    <x v="303"/>
    <x v="6"/>
    <x v="2"/>
    <x v="0"/>
    <n v="150"/>
    <n v="36"/>
    <x v="3"/>
    <x v="2"/>
    <x v="2"/>
    <s v="2007Q1"/>
    <s v="Materials2007Q1"/>
    <x v="86"/>
    <x v="86"/>
    <x v="93"/>
  </r>
  <r>
    <x v="304"/>
    <x v="0"/>
    <x v="2"/>
    <x v="1"/>
    <n v="250"/>
    <n v="969"/>
    <x v="3"/>
    <x v="4"/>
    <x v="2"/>
    <s v="2003Q1"/>
    <s v="Consumer Goods2003Q1"/>
    <x v="60"/>
    <x v="60"/>
    <x v="85"/>
  </r>
  <r>
    <x v="305"/>
    <x v="0"/>
    <x v="0"/>
    <x v="4"/>
    <n v="200"/>
    <n v="806"/>
    <x v="2"/>
    <x v="2"/>
    <x v="0"/>
    <s v="2007Q2"/>
    <s v="Consumer Goods2007Q2"/>
    <x v="28"/>
    <x v="28"/>
    <x v="82"/>
  </r>
  <r>
    <x v="306"/>
    <x v="1"/>
    <x v="1"/>
    <x v="0"/>
    <n v="550"/>
    <n v="93"/>
    <x v="3"/>
    <x v="4"/>
    <x v="1"/>
    <s v="2003Q1"/>
    <s v="Services2003Q1"/>
    <x v="57"/>
    <x v="57"/>
    <x v="77"/>
  </r>
  <r>
    <x v="307"/>
    <x v="2"/>
    <x v="2"/>
    <x v="0"/>
    <n v="400"/>
    <n v="558"/>
    <x v="3"/>
    <x v="0"/>
    <x v="2"/>
    <s v="2006Q1"/>
    <s v="Finance2006Q1"/>
    <x v="66"/>
    <x v="66"/>
    <x v="47"/>
  </r>
  <r>
    <x v="308"/>
    <x v="6"/>
    <x v="1"/>
    <x v="3"/>
    <n v="100"/>
    <n v="445"/>
    <x v="3"/>
    <x v="1"/>
    <x v="1"/>
    <s v="2008Q1"/>
    <s v="Materials2008Q1"/>
    <x v="33"/>
    <x v="33"/>
    <x v="110"/>
  </r>
  <r>
    <x v="309"/>
    <x v="2"/>
    <x v="1"/>
    <x v="2"/>
    <n v="300"/>
    <n v="441"/>
    <x v="3"/>
    <x v="3"/>
    <x v="1"/>
    <s v="2005Q1"/>
    <s v="Finance2005Q1"/>
    <x v="40"/>
    <x v="40"/>
    <x v="40"/>
  </r>
  <r>
    <x v="310"/>
    <x v="1"/>
    <x v="1"/>
    <x v="1"/>
    <n v="600"/>
    <n v="899"/>
    <x v="2"/>
    <x v="2"/>
    <x v="1"/>
    <s v="2007Q2"/>
    <s v="Services2007Q2"/>
    <x v="15"/>
    <x v="15"/>
    <x v="16"/>
  </r>
  <r>
    <x v="311"/>
    <x v="1"/>
    <x v="1"/>
    <x v="2"/>
    <n v="550"/>
    <n v="731"/>
    <x v="0"/>
    <x v="0"/>
    <x v="1"/>
    <s v="2006Q4"/>
    <s v="Services2006Q4"/>
    <x v="41"/>
    <x v="41"/>
    <x v="12"/>
  </r>
  <r>
    <x v="312"/>
    <x v="2"/>
    <x v="1"/>
    <x v="4"/>
    <n v="350"/>
    <n v="227"/>
    <x v="0"/>
    <x v="0"/>
    <x v="1"/>
    <s v="2006Q4"/>
    <s v="Finance2006Q4"/>
    <x v="41"/>
    <x v="41"/>
    <x v="46"/>
  </r>
  <r>
    <x v="313"/>
    <x v="0"/>
    <x v="0"/>
    <x v="1"/>
    <n v="250"/>
    <n v="768"/>
    <x v="1"/>
    <x v="1"/>
    <x v="0"/>
    <s v="2008Q3"/>
    <s v="Consumer Goods2008Q3"/>
    <x v="63"/>
    <x v="63"/>
    <x v="1"/>
  </r>
  <r>
    <x v="314"/>
    <x v="4"/>
    <x v="0"/>
    <x v="1"/>
    <n v="500"/>
    <n v="138"/>
    <x v="2"/>
    <x v="1"/>
    <x v="0"/>
    <s v="2008Q2"/>
    <s v="Healthcare2008Q2"/>
    <x v="26"/>
    <x v="26"/>
    <x v="84"/>
  </r>
  <r>
    <x v="315"/>
    <x v="6"/>
    <x v="0"/>
    <x v="0"/>
    <n v="100"/>
    <n v="111"/>
    <x v="1"/>
    <x v="1"/>
    <x v="0"/>
    <s v="2008Q3"/>
    <s v="Materials2008Q3"/>
    <x v="63"/>
    <x v="63"/>
    <x v="90"/>
  </r>
  <r>
    <x v="316"/>
    <x v="3"/>
    <x v="2"/>
    <x v="4"/>
    <n v="700"/>
    <n v="272"/>
    <x v="3"/>
    <x v="0"/>
    <x v="2"/>
    <s v="2006Q1"/>
    <s v="Technology2006Q1"/>
    <x v="66"/>
    <x v="66"/>
    <x v="21"/>
  </r>
  <r>
    <x v="317"/>
    <x v="3"/>
    <x v="2"/>
    <x v="4"/>
    <n v="700"/>
    <n v="824"/>
    <x v="1"/>
    <x v="2"/>
    <x v="2"/>
    <s v="2007Q3"/>
    <s v="Technology2007Q3"/>
    <x v="95"/>
    <x v="95"/>
    <x v="101"/>
  </r>
  <r>
    <x v="318"/>
    <x v="6"/>
    <x v="0"/>
    <x v="0"/>
    <n v="150"/>
    <n v="890"/>
    <x v="2"/>
    <x v="5"/>
    <x v="0"/>
    <s v="2004Q2"/>
    <s v="Materials2004Q2"/>
    <x v="35"/>
    <x v="35"/>
    <x v="20"/>
  </r>
  <r>
    <x v="319"/>
    <x v="6"/>
    <x v="0"/>
    <x v="2"/>
    <n v="100"/>
    <n v="295"/>
    <x v="1"/>
    <x v="3"/>
    <x v="0"/>
    <s v="2005Q3"/>
    <s v="Materials2005Q3"/>
    <x v="39"/>
    <x v="39"/>
    <x v="41"/>
  </r>
  <r>
    <x v="320"/>
    <x v="4"/>
    <x v="3"/>
    <x v="4"/>
    <n v="500"/>
    <n v="266"/>
    <x v="0"/>
    <x v="2"/>
    <x v="3"/>
    <s v="2007Q4"/>
    <s v="Healthcare2007Q4"/>
    <x v="10"/>
    <x v="10"/>
    <x v="53"/>
  </r>
  <r>
    <x v="321"/>
    <x v="5"/>
    <x v="1"/>
    <x v="1"/>
    <n v="700"/>
    <n v="244"/>
    <x v="2"/>
    <x v="4"/>
    <x v="1"/>
    <s v="2003Q2"/>
    <s v="Utilities2003Q2"/>
    <x v="20"/>
    <x v="20"/>
    <x v="63"/>
  </r>
  <r>
    <x v="322"/>
    <x v="6"/>
    <x v="0"/>
    <x v="2"/>
    <n v="150"/>
    <n v="766"/>
    <x v="0"/>
    <x v="3"/>
    <x v="0"/>
    <s v="2005Q4"/>
    <s v="Materials2005Q4"/>
    <x v="59"/>
    <x v="59"/>
    <x v="61"/>
  </r>
  <r>
    <x v="323"/>
    <x v="6"/>
    <x v="2"/>
    <x v="3"/>
    <n v="150"/>
    <n v="507"/>
    <x v="0"/>
    <x v="3"/>
    <x v="2"/>
    <s v="2005Q4"/>
    <s v="Materials2005Q4"/>
    <x v="8"/>
    <x v="8"/>
    <x v="6"/>
  </r>
  <r>
    <x v="324"/>
    <x v="2"/>
    <x v="2"/>
    <x v="3"/>
    <n v="450"/>
    <n v="773"/>
    <x v="2"/>
    <x v="2"/>
    <x v="2"/>
    <s v="2007Q2"/>
    <s v="Finance2007Q2"/>
    <x v="77"/>
    <x v="77"/>
    <x v="23"/>
  </r>
  <r>
    <x v="325"/>
    <x v="2"/>
    <x v="0"/>
    <x v="2"/>
    <n v="350"/>
    <n v="586"/>
    <x v="2"/>
    <x v="2"/>
    <x v="0"/>
    <s v="2007Q2"/>
    <s v="Finance2007Q2"/>
    <x v="28"/>
    <x v="28"/>
    <x v="27"/>
  </r>
  <r>
    <x v="326"/>
    <x v="2"/>
    <x v="1"/>
    <x v="0"/>
    <n v="350"/>
    <n v="681"/>
    <x v="0"/>
    <x v="1"/>
    <x v="1"/>
    <s v="2008Q4"/>
    <s v="Finance2008Q4"/>
    <x v="3"/>
    <x v="3"/>
    <x v="22"/>
  </r>
  <r>
    <x v="327"/>
    <x v="2"/>
    <x v="0"/>
    <x v="1"/>
    <n v="400"/>
    <n v="416"/>
    <x v="0"/>
    <x v="1"/>
    <x v="0"/>
    <s v="2008Q4"/>
    <s v="Finance2008Q4"/>
    <x v="23"/>
    <x v="23"/>
    <x v="3"/>
  </r>
  <r>
    <x v="328"/>
    <x v="4"/>
    <x v="3"/>
    <x v="3"/>
    <n v="450"/>
    <n v="424"/>
    <x v="1"/>
    <x v="3"/>
    <x v="3"/>
    <s v="2005Q3"/>
    <s v="Healthcare2005Q3"/>
    <x v="50"/>
    <x v="50"/>
    <x v="62"/>
  </r>
  <r>
    <x v="329"/>
    <x v="6"/>
    <x v="2"/>
    <x v="4"/>
    <n v="150"/>
    <n v="268"/>
    <x v="3"/>
    <x v="2"/>
    <x v="2"/>
    <s v="2007Q1"/>
    <s v="Materials2007Q1"/>
    <x v="86"/>
    <x v="86"/>
    <x v="68"/>
  </r>
  <r>
    <x v="330"/>
    <x v="2"/>
    <x v="0"/>
    <x v="4"/>
    <n v="400"/>
    <n v="831"/>
    <x v="3"/>
    <x v="1"/>
    <x v="0"/>
    <s v="2008Q1"/>
    <s v="Finance2008Q1"/>
    <x v="92"/>
    <x v="92"/>
    <x v="109"/>
  </r>
  <r>
    <x v="331"/>
    <x v="6"/>
    <x v="1"/>
    <x v="4"/>
    <n v="100"/>
    <n v="817"/>
    <x v="0"/>
    <x v="5"/>
    <x v="1"/>
    <s v="2004Q4"/>
    <s v="Materials2004Q4"/>
    <x v="58"/>
    <x v="58"/>
    <x v="54"/>
  </r>
  <r>
    <x v="332"/>
    <x v="2"/>
    <x v="1"/>
    <x v="2"/>
    <n v="350"/>
    <n v="888"/>
    <x v="0"/>
    <x v="3"/>
    <x v="1"/>
    <s v="2005Q4"/>
    <s v="Finance2005Q4"/>
    <x v="6"/>
    <x v="6"/>
    <x v="61"/>
  </r>
  <r>
    <x v="333"/>
    <x v="2"/>
    <x v="1"/>
    <x v="1"/>
    <n v="300"/>
    <n v="561"/>
    <x v="2"/>
    <x v="1"/>
    <x v="1"/>
    <s v="2008Q2"/>
    <s v="Finance2008Q2"/>
    <x v="43"/>
    <x v="43"/>
    <x v="84"/>
  </r>
  <r>
    <x v="334"/>
    <x v="4"/>
    <x v="1"/>
    <x v="3"/>
    <n v="500"/>
    <n v="503"/>
    <x v="1"/>
    <x v="5"/>
    <x v="1"/>
    <s v="2004Q3"/>
    <s v="Healthcare2004Q3"/>
    <x v="14"/>
    <x v="14"/>
    <x v="78"/>
  </r>
  <r>
    <x v="335"/>
    <x v="1"/>
    <x v="1"/>
    <x v="4"/>
    <n v="550"/>
    <n v="957"/>
    <x v="1"/>
    <x v="4"/>
    <x v="1"/>
    <s v="2003Q3"/>
    <s v="Services2003Q3"/>
    <x v="32"/>
    <x v="32"/>
    <x v="32"/>
  </r>
  <r>
    <x v="336"/>
    <x v="5"/>
    <x v="3"/>
    <x v="3"/>
    <n v="700"/>
    <n v="903"/>
    <x v="0"/>
    <x v="3"/>
    <x v="3"/>
    <s v="2005Q4"/>
    <s v="Utilities2005Q4"/>
    <x v="31"/>
    <x v="31"/>
    <x v="6"/>
  </r>
  <r>
    <x v="337"/>
    <x v="3"/>
    <x v="2"/>
    <x v="2"/>
    <n v="700"/>
    <n v="797"/>
    <x v="1"/>
    <x v="5"/>
    <x v="2"/>
    <s v="2004Q3"/>
    <s v="Technology2004Q3"/>
    <x v="70"/>
    <x v="70"/>
    <x v="13"/>
  </r>
  <r>
    <x v="338"/>
    <x v="0"/>
    <x v="0"/>
    <x v="0"/>
    <n v="200"/>
    <n v="852"/>
    <x v="1"/>
    <x v="4"/>
    <x v="0"/>
    <s v="2003Q3"/>
    <s v="Consumer Goods2003Q3"/>
    <x v="29"/>
    <x v="29"/>
    <x v="89"/>
  </r>
  <r>
    <x v="339"/>
    <x v="1"/>
    <x v="2"/>
    <x v="1"/>
    <n v="600"/>
    <n v="632"/>
    <x v="2"/>
    <x v="1"/>
    <x v="2"/>
    <s v="2008Q2"/>
    <s v="Services2008Q2"/>
    <x v="80"/>
    <x v="80"/>
    <x v="84"/>
  </r>
  <r>
    <x v="340"/>
    <x v="2"/>
    <x v="1"/>
    <x v="0"/>
    <n v="350"/>
    <n v="707"/>
    <x v="1"/>
    <x v="3"/>
    <x v="1"/>
    <s v="2005Q3"/>
    <s v="Finance2005Q3"/>
    <x v="49"/>
    <x v="49"/>
    <x v="52"/>
  </r>
  <r>
    <x v="341"/>
    <x v="6"/>
    <x v="0"/>
    <x v="4"/>
    <n v="150"/>
    <n v="998"/>
    <x v="3"/>
    <x v="4"/>
    <x v="0"/>
    <s v="2003Q1"/>
    <s v="Materials2003Q1"/>
    <x v="34"/>
    <x v="34"/>
    <x v="36"/>
  </r>
  <r>
    <x v="342"/>
    <x v="6"/>
    <x v="1"/>
    <x v="3"/>
    <n v="100"/>
    <n v="33"/>
    <x v="1"/>
    <x v="3"/>
    <x v="1"/>
    <s v="2005Q3"/>
    <s v="Materials2005Q3"/>
    <x v="49"/>
    <x v="49"/>
    <x v="62"/>
  </r>
  <r>
    <x v="343"/>
    <x v="2"/>
    <x v="1"/>
    <x v="1"/>
    <n v="300"/>
    <n v="840"/>
    <x v="3"/>
    <x v="1"/>
    <x v="1"/>
    <s v="2008Q1"/>
    <s v="Finance2008Q1"/>
    <x v="33"/>
    <x v="33"/>
    <x v="37"/>
  </r>
  <r>
    <x v="344"/>
    <x v="2"/>
    <x v="0"/>
    <x v="3"/>
    <n v="350"/>
    <n v="475"/>
    <x v="2"/>
    <x v="5"/>
    <x v="0"/>
    <s v="2004Q2"/>
    <s v="Finance2004Q2"/>
    <x v="35"/>
    <x v="35"/>
    <x v="112"/>
  </r>
  <r>
    <x v="345"/>
    <x v="4"/>
    <x v="2"/>
    <x v="4"/>
    <n v="450"/>
    <n v="537"/>
    <x v="2"/>
    <x v="1"/>
    <x v="2"/>
    <s v="2008Q2"/>
    <s v="Healthcare2008Q2"/>
    <x v="80"/>
    <x v="80"/>
    <x v="28"/>
  </r>
  <r>
    <x v="346"/>
    <x v="2"/>
    <x v="1"/>
    <x v="2"/>
    <n v="350"/>
    <n v="861"/>
    <x v="1"/>
    <x v="1"/>
    <x v="1"/>
    <s v="2008Q3"/>
    <s v="Finance2008Q3"/>
    <x v="1"/>
    <x v="1"/>
    <x v="67"/>
  </r>
  <r>
    <x v="347"/>
    <x v="2"/>
    <x v="1"/>
    <x v="2"/>
    <n v="350"/>
    <n v="974"/>
    <x v="2"/>
    <x v="3"/>
    <x v="1"/>
    <s v="2005Q2"/>
    <s v="Finance2005Q2"/>
    <x v="54"/>
    <x v="54"/>
    <x v="39"/>
  </r>
  <r>
    <x v="348"/>
    <x v="1"/>
    <x v="1"/>
    <x v="4"/>
    <n v="600"/>
    <n v="766"/>
    <x v="0"/>
    <x v="4"/>
    <x v="1"/>
    <s v="2003Q4"/>
    <s v="Services2003Q4"/>
    <x v="61"/>
    <x v="61"/>
    <x v="81"/>
  </r>
  <r>
    <x v="349"/>
    <x v="6"/>
    <x v="1"/>
    <x v="2"/>
    <n v="100"/>
    <n v="230"/>
    <x v="2"/>
    <x v="3"/>
    <x v="1"/>
    <s v="2005Q2"/>
    <s v="Materials2005Q2"/>
    <x v="54"/>
    <x v="54"/>
    <x v="39"/>
  </r>
  <r>
    <x v="350"/>
    <x v="6"/>
    <x v="2"/>
    <x v="4"/>
    <n v="150"/>
    <n v="882"/>
    <x v="3"/>
    <x v="3"/>
    <x v="2"/>
    <s v="2005Q1"/>
    <s v="Materials2005Q1"/>
    <x v="62"/>
    <x v="62"/>
    <x v="88"/>
  </r>
  <r>
    <x v="351"/>
    <x v="4"/>
    <x v="1"/>
    <x v="0"/>
    <n v="500"/>
    <n v="765"/>
    <x v="2"/>
    <x v="2"/>
    <x v="1"/>
    <s v="2007Q2"/>
    <s v="Healthcare2007Q2"/>
    <x v="15"/>
    <x v="15"/>
    <x v="91"/>
  </r>
  <r>
    <x v="352"/>
    <x v="0"/>
    <x v="0"/>
    <x v="3"/>
    <n v="200"/>
    <n v="73"/>
    <x v="2"/>
    <x v="3"/>
    <x v="0"/>
    <s v="2005Q2"/>
    <s v="Consumer Goods2005Q2"/>
    <x v="9"/>
    <x v="9"/>
    <x v="73"/>
  </r>
  <r>
    <x v="353"/>
    <x v="4"/>
    <x v="0"/>
    <x v="0"/>
    <n v="500"/>
    <n v="314"/>
    <x v="2"/>
    <x v="3"/>
    <x v="0"/>
    <s v="2005Q2"/>
    <s v="Healthcare2005Q2"/>
    <x v="9"/>
    <x v="9"/>
    <x v="86"/>
  </r>
  <r>
    <x v="354"/>
    <x v="0"/>
    <x v="1"/>
    <x v="3"/>
    <n v="200"/>
    <n v="396"/>
    <x v="3"/>
    <x v="2"/>
    <x v="1"/>
    <s v="2007Q1"/>
    <s v="Consumer Goods2007Q1"/>
    <x v="5"/>
    <x v="5"/>
    <x v="5"/>
  </r>
  <r>
    <x v="355"/>
    <x v="1"/>
    <x v="2"/>
    <x v="2"/>
    <n v="600"/>
    <n v="355"/>
    <x v="2"/>
    <x v="4"/>
    <x v="2"/>
    <s v="2003Q2"/>
    <s v="Services2003Q2"/>
    <x v="42"/>
    <x v="42"/>
    <x v="83"/>
  </r>
  <r>
    <x v="356"/>
    <x v="6"/>
    <x v="4"/>
    <x v="2"/>
    <n v="200"/>
    <n v="708"/>
    <x v="2"/>
    <x v="0"/>
    <x v="4"/>
    <s v="2006Q2"/>
    <s v="Materials2006Q2"/>
    <x v="96"/>
    <x v="96"/>
    <x v="4"/>
  </r>
  <r>
    <x v="357"/>
    <x v="3"/>
    <x v="2"/>
    <x v="3"/>
    <n v="650"/>
    <n v="555"/>
    <x v="2"/>
    <x v="2"/>
    <x v="2"/>
    <s v="2007Q2"/>
    <s v="Technology2007Q2"/>
    <x v="77"/>
    <x v="77"/>
    <x v="23"/>
  </r>
  <r>
    <x v="358"/>
    <x v="2"/>
    <x v="0"/>
    <x v="2"/>
    <n v="400"/>
    <n v="973"/>
    <x v="0"/>
    <x v="2"/>
    <x v="0"/>
    <s v="2007Q4"/>
    <s v="Finance2007Q4"/>
    <x v="25"/>
    <x v="25"/>
    <x v="44"/>
  </r>
  <r>
    <x v="359"/>
    <x v="0"/>
    <x v="0"/>
    <x v="4"/>
    <n v="250"/>
    <n v="663"/>
    <x v="1"/>
    <x v="1"/>
    <x v="0"/>
    <s v="2008Q3"/>
    <s v="Consumer Goods2008Q3"/>
    <x v="63"/>
    <x v="63"/>
    <x v="70"/>
  </r>
  <r>
    <x v="360"/>
    <x v="0"/>
    <x v="1"/>
    <x v="4"/>
    <n v="300"/>
    <n v="76"/>
    <x v="3"/>
    <x v="1"/>
    <x v="1"/>
    <s v="2008Q1"/>
    <s v="Consumer Goods2008Q1"/>
    <x v="33"/>
    <x v="33"/>
    <x v="109"/>
  </r>
  <r>
    <x v="361"/>
    <x v="4"/>
    <x v="1"/>
    <x v="3"/>
    <n v="500"/>
    <n v="859"/>
    <x v="1"/>
    <x v="2"/>
    <x v="1"/>
    <s v="2007Q3"/>
    <s v="Healthcare2007Q3"/>
    <x v="67"/>
    <x v="67"/>
    <x v="31"/>
  </r>
  <r>
    <x v="362"/>
    <x v="2"/>
    <x v="1"/>
    <x v="2"/>
    <n v="300"/>
    <n v="311"/>
    <x v="2"/>
    <x v="5"/>
    <x v="1"/>
    <s v="2004Q2"/>
    <s v="Finance2004Q2"/>
    <x v="47"/>
    <x v="47"/>
    <x v="48"/>
  </r>
  <r>
    <x v="363"/>
    <x v="6"/>
    <x v="3"/>
    <x v="0"/>
    <n v="100"/>
    <n v="890"/>
    <x v="3"/>
    <x v="0"/>
    <x v="3"/>
    <s v="2006Q1"/>
    <s v="Materials2006Q1"/>
    <x v="79"/>
    <x v="79"/>
    <x v="47"/>
  </r>
  <r>
    <x v="364"/>
    <x v="0"/>
    <x v="2"/>
    <x v="0"/>
    <n v="250"/>
    <n v="143"/>
    <x v="0"/>
    <x v="2"/>
    <x v="2"/>
    <s v="2007Q4"/>
    <s v="Consumer Goods2007Q4"/>
    <x v="90"/>
    <x v="90"/>
    <x v="102"/>
  </r>
  <r>
    <x v="365"/>
    <x v="2"/>
    <x v="2"/>
    <x v="1"/>
    <n v="450"/>
    <n v="953"/>
    <x v="2"/>
    <x v="1"/>
    <x v="2"/>
    <s v="2008Q2"/>
    <s v="Finance2008Q2"/>
    <x v="80"/>
    <x v="80"/>
    <x v="84"/>
  </r>
  <r>
    <x v="366"/>
    <x v="6"/>
    <x v="4"/>
    <x v="0"/>
    <n v="150"/>
    <n v="709"/>
    <x v="0"/>
    <x v="0"/>
    <x v="4"/>
    <s v="2006Q4"/>
    <s v="Materials2006Q4"/>
    <x v="97"/>
    <x v="97"/>
    <x v="0"/>
  </r>
  <r>
    <x v="367"/>
    <x v="6"/>
    <x v="3"/>
    <x v="3"/>
    <n v="100"/>
    <n v="815"/>
    <x v="2"/>
    <x v="3"/>
    <x v="3"/>
    <s v="2005Q2"/>
    <s v="Materials2005Q2"/>
    <x v="48"/>
    <x v="48"/>
    <x v="73"/>
  </r>
  <r>
    <x v="368"/>
    <x v="2"/>
    <x v="0"/>
    <x v="4"/>
    <n v="350"/>
    <n v="543"/>
    <x v="0"/>
    <x v="1"/>
    <x v="0"/>
    <s v="2008Q4"/>
    <s v="Finance2008Q4"/>
    <x v="23"/>
    <x v="23"/>
    <x v="66"/>
  </r>
  <r>
    <x v="369"/>
    <x v="0"/>
    <x v="2"/>
    <x v="2"/>
    <n v="250"/>
    <n v="511"/>
    <x v="0"/>
    <x v="3"/>
    <x v="2"/>
    <s v="2005Q4"/>
    <s v="Consumer Goods2005Q4"/>
    <x v="8"/>
    <x v="8"/>
    <x v="61"/>
  </r>
  <r>
    <x v="370"/>
    <x v="2"/>
    <x v="0"/>
    <x v="0"/>
    <n v="350"/>
    <n v="217"/>
    <x v="0"/>
    <x v="5"/>
    <x v="0"/>
    <s v="2004Q4"/>
    <s v="Finance2004Q4"/>
    <x v="98"/>
    <x v="98"/>
    <x v="59"/>
  </r>
  <r>
    <x v="371"/>
    <x v="5"/>
    <x v="3"/>
    <x v="1"/>
    <n v="700"/>
    <n v="705"/>
    <x v="2"/>
    <x v="0"/>
    <x v="3"/>
    <s v="2006Q2"/>
    <s v="Utilities2006Q2"/>
    <x v="36"/>
    <x v="36"/>
    <x v="43"/>
  </r>
  <r>
    <x v="372"/>
    <x v="4"/>
    <x v="0"/>
    <x v="4"/>
    <n v="500"/>
    <n v="903"/>
    <x v="2"/>
    <x v="3"/>
    <x v="0"/>
    <s v="2005Q2"/>
    <s v="Healthcare2005Q2"/>
    <x v="9"/>
    <x v="9"/>
    <x v="60"/>
  </r>
  <r>
    <x v="373"/>
    <x v="5"/>
    <x v="3"/>
    <x v="4"/>
    <n v="700"/>
    <n v="799"/>
    <x v="2"/>
    <x v="0"/>
    <x v="3"/>
    <s v="2006Q2"/>
    <s v="Utilities2006Q2"/>
    <x v="36"/>
    <x v="36"/>
    <x v="100"/>
  </r>
  <r>
    <x v="374"/>
    <x v="3"/>
    <x v="0"/>
    <x v="3"/>
    <n v="650"/>
    <n v="522"/>
    <x v="3"/>
    <x v="5"/>
    <x v="0"/>
    <s v="2004Q1"/>
    <s v="Technology2004Q1"/>
    <x v="53"/>
    <x v="53"/>
    <x v="113"/>
  </r>
  <r>
    <x v="375"/>
    <x v="0"/>
    <x v="1"/>
    <x v="2"/>
    <n v="300"/>
    <n v="721"/>
    <x v="0"/>
    <x v="0"/>
    <x v="1"/>
    <s v="2006Q4"/>
    <s v="Consumer Goods2006Q4"/>
    <x v="41"/>
    <x v="41"/>
    <x v="12"/>
  </r>
  <r>
    <x v="376"/>
    <x v="3"/>
    <x v="1"/>
    <x v="2"/>
    <n v="650"/>
    <n v="313"/>
    <x v="2"/>
    <x v="2"/>
    <x v="1"/>
    <s v="2007Q2"/>
    <s v="Technology2007Q2"/>
    <x v="15"/>
    <x v="15"/>
    <x v="27"/>
  </r>
  <r>
    <x v="377"/>
    <x v="0"/>
    <x v="0"/>
    <x v="0"/>
    <n v="200"/>
    <n v="335"/>
    <x v="3"/>
    <x v="4"/>
    <x v="0"/>
    <s v="2003Q1"/>
    <s v="Consumer Goods2003Q1"/>
    <x v="34"/>
    <x v="34"/>
    <x v="77"/>
  </r>
  <r>
    <x v="378"/>
    <x v="4"/>
    <x v="2"/>
    <x v="3"/>
    <n v="450"/>
    <n v="665"/>
    <x v="1"/>
    <x v="3"/>
    <x v="2"/>
    <s v="2005Q3"/>
    <s v="Healthcare2005Q3"/>
    <x v="74"/>
    <x v="74"/>
    <x v="62"/>
  </r>
  <r>
    <x v="379"/>
    <x v="1"/>
    <x v="1"/>
    <x v="3"/>
    <n v="550"/>
    <n v="526"/>
    <x v="1"/>
    <x v="5"/>
    <x v="1"/>
    <s v="2004Q3"/>
    <s v="Services2004Q3"/>
    <x v="14"/>
    <x v="14"/>
    <x v="78"/>
  </r>
  <r>
    <x v="380"/>
    <x v="0"/>
    <x v="0"/>
    <x v="0"/>
    <n v="300"/>
    <n v="131"/>
    <x v="2"/>
    <x v="5"/>
    <x v="0"/>
    <s v="2004Q2"/>
    <s v="Consumer Goods2004Q2"/>
    <x v="35"/>
    <x v="35"/>
    <x v="20"/>
  </r>
  <r>
    <x v="381"/>
    <x v="7"/>
    <x v="2"/>
    <x v="0"/>
    <n v="550"/>
    <n v="250"/>
    <x v="1"/>
    <x v="0"/>
    <x v="2"/>
    <s v="2006Q3"/>
    <s v="Industrial Goods2006Q3"/>
    <x v="2"/>
    <x v="2"/>
    <x v="2"/>
  </r>
  <r>
    <x v="382"/>
    <x v="2"/>
    <x v="0"/>
    <x v="2"/>
    <n v="350"/>
    <n v="847"/>
    <x v="3"/>
    <x v="2"/>
    <x v="0"/>
    <s v="2007Q1"/>
    <s v="Finance2007Q1"/>
    <x v="52"/>
    <x v="52"/>
    <x v="50"/>
  </r>
  <r>
    <x v="383"/>
    <x v="2"/>
    <x v="1"/>
    <x v="2"/>
    <n v="300"/>
    <n v="943"/>
    <x v="3"/>
    <x v="0"/>
    <x v="1"/>
    <s v="2006Q1"/>
    <s v="Finance2006Q1"/>
    <x v="46"/>
    <x v="46"/>
    <x v="114"/>
  </r>
  <r>
    <x v="384"/>
    <x v="0"/>
    <x v="0"/>
    <x v="4"/>
    <n v="250"/>
    <n v="612"/>
    <x v="3"/>
    <x v="1"/>
    <x v="0"/>
    <s v="2008Q1"/>
    <s v="Consumer Goods2008Q1"/>
    <x v="92"/>
    <x v="92"/>
    <x v="109"/>
  </r>
  <r>
    <x v="385"/>
    <x v="2"/>
    <x v="1"/>
    <x v="4"/>
    <n v="350"/>
    <n v="834"/>
    <x v="1"/>
    <x v="3"/>
    <x v="1"/>
    <s v="2005Q3"/>
    <s v="Finance2005Q3"/>
    <x v="49"/>
    <x v="49"/>
    <x v="51"/>
  </r>
  <r>
    <x v="386"/>
    <x v="3"/>
    <x v="0"/>
    <x v="2"/>
    <n v="650"/>
    <n v="256"/>
    <x v="0"/>
    <x v="0"/>
    <x v="0"/>
    <s v="2006Q4"/>
    <s v="Technology2006Q4"/>
    <x v="0"/>
    <x v="0"/>
    <x v="12"/>
  </r>
  <r>
    <x v="387"/>
    <x v="2"/>
    <x v="0"/>
    <x v="1"/>
    <n v="350"/>
    <n v="199"/>
    <x v="0"/>
    <x v="4"/>
    <x v="0"/>
    <s v="2003Q4"/>
    <s v="Finance2003Q4"/>
    <x v="7"/>
    <x v="7"/>
    <x v="7"/>
  </r>
  <r>
    <x v="388"/>
    <x v="3"/>
    <x v="2"/>
    <x v="0"/>
    <n v="650"/>
    <n v="575"/>
    <x v="1"/>
    <x v="2"/>
    <x v="2"/>
    <s v="2007Q3"/>
    <s v="Technology2007Q3"/>
    <x v="95"/>
    <x v="95"/>
    <x v="33"/>
  </r>
  <r>
    <x v="389"/>
    <x v="3"/>
    <x v="2"/>
    <x v="2"/>
    <n v="700"/>
    <n v="435"/>
    <x v="3"/>
    <x v="5"/>
    <x v="2"/>
    <s v="2004Q1"/>
    <s v="Technology2004Q1"/>
    <x v="99"/>
    <x v="99"/>
    <x v="55"/>
  </r>
  <r>
    <x v="390"/>
    <x v="0"/>
    <x v="2"/>
    <x v="2"/>
    <n v="250"/>
    <n v="706"/>
    <x v="1"/>
    <x v="2"/>
    <x v="2"/>
    <s v="2007Q3"/>
    <s v="Consumer Goods2007Q3"/>
    <x v="95"/>
    <x v="95"/>
    <x v="115"/>
  </r>
  <r>
    <x v="391"/>
    <x v="6"/>
    <x v="1"/>
    <x v="3"/>
    <n v="100"/>
    <n v="682"/>
    <x v="0"/>
    <x v="3"/>
    <x v="1"/>
    <s v="2005Q4"/>
    <s v="Materials2005Q4"/>
    <x v="6"/>
    <x v="6"/>
    <x v="6"/>
  </r>
  <r>
    <x v="392"/>
    <x v="2"/>
    <x v="0"/>
    <x v="1"/>
    <n v="350"/>
    <n v="767"/>
    <x v="2"/>
    <x v="3"/>
    <x v="0"/>
    <s v="2005Q2"/>
    <s v="Finance2005Q2"/>
    <x v="9"/>
    <x v="9"/>
    <x v="9"/>
  </r>
  <r>
    <x v="393"/>
    <x v="6"/>
    <x v="1"/>
    <x v="2"/>
    <n v="100"/>
    <n v="440"/>
    <x v="1"/>
    <x v="1"/>
    <x v="1"/>
    <s v="2008Q3"/>
    <s v="Materials2008Q3"/>
    <x v="1"/>
    <x v="1"/>
    <x v="67"/>
  </r>
  <r>
    <x v="394"/>
    <x v="6"/>
    <x v="1"/>
    <x v="1"/>
    <n v="100"/>
    <n v="237"/>
    <x v="3"/>
    <x v="0"/>
    <x v="1"/>
    <s v="2006Q1"/>
    <s v="Materials2006Q1"/>
    <x v="46"/>
    <x v="46"/>
    <x v="116"/>
  </r>
  <r>
    <x v="395"/>
    <x v="1"/>
    <x v="1"/>
    <x v="2"/>
    <n v="600"/>
    <n v="209"/>
    <x v="2"/>
    <x v="3"/>
    <x v="1"/>
    <s v="2005Q2"/>
    <s v="Services2005Q2"/>
    <x v="54"/>
    <x v="54"/>
    <x v="39"/>
  </r>
  <r>
    <x v="396"/>
    <x v="7"/>
    <x v="2"/>
    <x v="0"/>
    <n v="550"/>
    <n v="829"/>
    <x v="1"/>
    <x v="4"/>
    <x v="2"/>
    <s v="2003Q3"/>
    <s v="Industrial Goods2003Q3"/>
    <x v="37"/>
    <x v="37"/>
    <x v="89"/>
  </r>
  <r>
    <x v="397"/>
    <x v="0"/>
    <x v="0"/>
    <x v="2"/>
    <n v="300"/>
    <n v="777"/>
    <x v="1"/>
    <x v="1"/>
    <x v="0"/>
    <s v="2008Q3"/>
    <s v="Consumer Goods2008Q3"/>
    <x v="63"/>
    <x v="63"/>
    <x v="67"/>
  </r>
  <r>
    <x v="398"/>
    <x v="2"/>
    <x v="0"/>
    <x v="4"/>
    <n v="400"/>
    <n v="111"/>
    <x v="2"/>
    <x v="3"/>
    <x v="0"/>
    <s v="2005Q2"/>
    <s v="Finance2005Q2"/>
    <x v="9"/>
    <x v="9"/>
    <x v="60"/>
  </r>
  <r>
    <x v="399"/>
    <x v="2"/>
    <x v="1"/>
    <x v="3"/>
    <n v="300"/>
    <n v="181"/>
    <x v="2"/>
    <x v="4"/>
    <x v="1"/>
    <s v="2003Q2"/>
    <s v="Finance2003Q2"/>
    <x v="20"/>
    <x v="20"/>
    <x v="19"/>
  </r>
  <r>
    <x v="400"/>
    <x v="1"/>
    <x v="1"/>
    <x v="1"/>
    <n v="600"/>
    <n v="790"/>
    <x v="0"/>
    <x v="3"/>
    <x v="1"/>
    <s v="2005Q4"/>
    <s v="Services2005Q4"/>
    <x v="6"/>
    <x v="6"/>
    <x v="8"/>
  </r>
  <r>
    <x v="401"/>
    <x v="6"/>
    <x v="3"/>
    <x v="0"/>
    <n v="100"/>
    <n v="722"/>
    <x v="3"/>
    <x v="1"/>
    <x v="3"/>
    <s v="2008Q1"/>
    <s v="Materials2008Q1"/>
    <x v="44"/>
    <x v="44"/>
    <x v="108"/>
  </r>
  <r>
    <x v="402"/>
    <x v="2"/>
    <x v="1"/>
    <x v="1"/>
    <n v="350"/>
    <n v="650"/>
    <x v="1"/>
    <x v="2"/>
    <x v="1"/>
    <s v="2007Q3"/>
    <s v="Finance2007Q3"/>
    <x v="67"/>
    <x v="67"/>
    <x v="18"/>
  </r>
  <r>
    <x v="403"/>
    <x v="2"/>
    <x v="1"/>
    <x v="3"/>
    <n v="300"/>
    <n v="806"/>
    <x v="3"/>
    <x v="4"/>
    <x v="1"/>
    <s v="2003Q1"/>
    <s v="Finance2003Q1"/>
    <x v="57"/>
    <x v="57"/>
    <x v="80"/>
  </r>
  <r>
    <x v="404"/>
    <x v="4"/>
    <x v="2"/>
    <x v="2"/>
    <n v="450"/>
    <n v="316"/>
    <x v="0"/>
    <x v="0"/>
    <x v="2"/>
    <s v="2006Q4"/>
    <s v="Healthcare2006Q4"/>
    <x v="45"/>
    <x v="45"/>
    <x v="12"/>
  </r>
  <r>
    <x v="405"/>
    <x v="6"/>
    <x v="3"/>
    <x v="3"/>
    <n v="100"/>
    <n v="109"/>
    <x v="3"/>
    <x v="3"/>
    <x v="3"/>
    <s v="2005Q1"/>
    <s v="Materials2005Q1"/>
    <x v="18"/>
    <x v="18"/>
    <x v="17"/>
  </r>
  <r>
    <x v="406"/>
    <x v="7"/>
    <x v="2"/>
    <x v="3"/>
    <n v="500"/>
    <n v="967"/>
    <x v="1"/>
    <x v="0"/>
    <x v="2"/>
    <s v="2006Q3"/>
    <s v="Industrial Goods2006Q3"/>
    <x v="2"/>
    <x v="2"/>
    <x v="11"/>
  </r>
  <r>
    <x v="407"/>
    <x v="0"/>
    <x v="0"/>
    <x v="3"/>
    <n v="250"/>
    <n v="311"/>
    <x v="3"/>
    <x v="2"/>
    <x v="0"/>
    <s v="2007Q1"/>
    <s v="Consumer Goods2007Q1"/>
    <x v="52"/>
    <x v="52"/>
    <x v="5"/>
  </r>
  <r>
    <x v="408"/>
    <x v="1"/>
    <x v="2"/>
    <x v="2"/>
    <n v="600"/>
    <n v="949"/>
    <x v="0"/>
    <x v="4"/>
    <x v="2"/>
    <s v="2003Q4"/>
    <s v="Services2003Q4"/>
    <x v="76"/>
    <x v="76"/>
    <x v="95"/>
  </r>
  <r>
    <x v="409"/>
    <x v="6"/>
    <x v="3"/>
    <x v="4"/>
    <n v="100"/>
    <n v="342"/>
    <x v="3"/>
    <x v="3"/>
    <x v="3"/>
    <s v="2005Q1"/>
    <s v="Materials2005Q1"/>
    <x v="18"/>
    <x v="18"/>
    <x v="88"/>
  </r>
  <r>
    <x v="410"/>
    <x v="0"/>
    <x v="0"/>
    <x v="4"/>
    <n v="250"/>
    <n v="878"/>
    <x v="1"/>
    <x v="1"/>
    <x v="0"/>
    <s v="2008Q3"/>
    <s v="Consumer Goods2008Q3"/>
    <x v="63"/>
    <x v="63"/>
    <x v="70"/>
  </r>
  <r>
    <x v="411"/>
    <x v="0"/>
    <x v="0"/>
    <x v="0"/>
    <n v="200"/>
    <n v="803"/>
    <x v="3"/>
    <x v="2"/>
    <x v="0"/>
    <s v="2007Q1"/>
    <s v="Consumer Goods2007Q1"/>
    <x v="52"/>
    <x v="52"/>
    <x v="93"/>
  </r>
  <r>
    <x v="412"/>
    <x v="2"/>
    <x v="1"/>
    <x v="1"/>
    <n v="350"/>
    <n v="473"/>
    <x v="2"/>
    <x v="2"/>
    <x v="1"/>
    <s v="2007Q2"/>
    <s v="Finance2007Q2"/>
    <x v="15"/>
    <x v="15"/>
    <x v="16"/>
  </r>
  <r>
    <x v="413"/>
    <x v="0"/>
    <x v="0"/>
    <x v="3"/>
    <n v="200"/>
    <n v="774"/>
    <x v="3"/>
    <x v="3"/>
    <x v="0"/>
    <s v="2005Q1"/>
    <s v="Consumer Goods2005Q1"/>
    <x v="38"/>
    <x v="38"/>
    <x v="17"/>
  </r>
  <r>
    <x v="414"/>
    <x v="7"/>
    <x v="2"/>
    <x v="0"/>
    <n v="550"/>
    <n v="515"/>
    <x v="0"/>
    <x v="1"/>
    <x v="2"/>
    <s v="2008Q4"/>
    <s v="Industrial Goods2008Q4"/>
    <x v="56"/>
    <x v="56"/>
    <x v="22"/>
  </r>
  <r>
    <x v="415"/>
    <x v="3"/>
    <x v="0"/>
    <x v="0"/>
    <n v="650"/>
    <n v="740"/>
    <x v="1"/>
    <x v="1"/>
    <x v="0"/>
    <s v="2008Q3"/>
    <s v="Technology2008Q3"/>
    <x v="63"/>
    <x v="63"/>
    <x v="90"/>
  </r>
  <r>
    <x v="416"/>
    <x v="5"/>
    <x v="1"/>
    <x v="1"/>
    <n v="700"/>
    <n v="910"/>
    <x v="1"/>
    <x v="2"/>
    <x v="1"/>
    <s v="2007Q3"/>
    <s v="Utilities2007Q3"/>
    <x v="67"/>
    <x v="67"/>
    <x v="18"/>
  </r>
  <r>
    <x v="417"/>
    <x v="4"/>
    <x v="2"/>
    <x v="1"/>
    <n v="450"/>
    <n v="347"/>
    <x v="3"/>
    <x v="0"/>
    <x v="2"/>
    <s v="2006Q1"/>
    <s v="Healthcare2006Q1"/>
    <x v="66"/>
    <x v="66"/>
    <x v="116"/>
  </r>
  <r>
    <x v="418"/>
    <x v="2"/>
    <x v="0"/>
    <x v="0"/>
    <n v="400"/>
    <n v="986"/>
    <x v="2"/>
    <x v="4"/>
    <x v="0"/>
    <s v="2003Q2"/>
    <s v="Finance2003Q2"/>
    <x v="64"/>
    <x v="64"/>
    <x v="57"/>
  </r>
  <r>
    <x v="419"/>
    <x v="6"/>
    <x v="2"/>
    <x v="0"/>
    <n v="150"/>
    <n v="886"/>
    <x v="1"/>
    <x v="4"/>
    <x v="2"/>
    <s v="2003Q3"/>
    <s v="Materials2003Q3"/>
    <x v="37"/>
    <x v="37"/>
    <x v="89"/>
  </r>
  <r>
    <x v="420"/>
    <x v="6"/>
    <x v="2"/>
    <x v="3"/>
    <n v="150"/>
    <n v="530"/>
    <x v="0"/>
    <x v="1"/>
    <x v="2"/>
    <s v="2008Q4"/>
    <s v="Materials2008Q4"/>
    <x v="56"/>
    <x v="56"/>
    <x v="75"/>
  </r>
  <r>
    <x v="421"/>
    <x v="4"/>
    <x v="2"/>
    <x v="4"/>
    <n v="450"/>
    <n v="237"/>
    <x v="2"/>
    <x v="4"/>
    <x v="2"/>
    <s v="2003Q2"/>
    <s v="Healthcare2003Q2"/>
    <x v="42"/>
    <x v="42"/>
    <x v="104"/>
  </r>
  <r>
    <x v="422"/>
    <x v="0"/>
    <x v="1"/>
    <x v="3"/>
    <n v="300"/>
    <n v="978"/>
    <x v="2"/>
    <x v="4"/>
    <x v="1"/>
    <s v="2003Q2"/>
    <s v="Consumer Goods2003Q2"/>
    <x v="20"/>
    <x v="20"/>
    <x v="19"/>
  </r>
  <r>
    <x v="423"/>
    <x v="1"/>
    <x v="1"/>
    <x v="0"/>
    <n v="550"/>
    <n v="396"/>
    <x v="3"/>
    <x v="4"/>
    <x v="1"/>
    <s v="2003Q1"/>
    <s v="Services2003Q1"/>
    <x v="57"/>
    <x v="57"/>
    <x v="77"/>
  </r>
  <r>
    <x v="424"/>
    <x v="0"/>
    <x v="0"/>
    <x v="4"/>
    <n v="250"/>
    <n v="209"/>
    <x v="0"/>
    <x v="4"/>
    <x v="0"/>
    <s v="2003Q4"/>
    <s v="Consumer Goods2003Q4"/>
    <x v="7"/>
    <x v="7"/>
    <x v="81"/>
  </r>
  <r>
    <x v="425"/>
    <x v="2"/>
    <x v="1"/>
    <x v="0"/>
    <n v="400"/>
    <n v="997"/>
    <x v="2"/>
    <x v="0"/>
    <x v="1"/>
    <s v="2006Q2"/>
    <s v="Finance2006Q2"/>
    <x v="17"/>
    <x v="17"/>
    <x v="38"/>
  </r>
  <r>
    <x v="426"/>
    <x v="1"/>
    <x v="1"/>
    <x v="3"/>
    <n v="550"/>
    <n v="877"/>
    <x v="1"/>
    <x v="4"/>
    <x v="1"/>
    <s v="2003Q3"/>
    <s v="Services2003Q3"/>
    <x v="32"/>
    <x v="32"/>
    <x v="34"/>
  </r>
  <r>
    <x v="427"/>
    <x v="2"/>
    <x v="0"/>
    <x v="3"/>
    <n v="350"/>
    <n v="51"/>
    <x v="3"/>
    <x v="2"/>
    <x v="0"/>
    <s v="2007Q1"/>
    <s v="Finance2007Q1"/>
    <x v="52"/>
    <x v="52"/>
    <x v="5"/>
  </r>
  <r>
    <x v="428"/>
    <x v="0"/>
    <x v="1"/>
    <x v="0"/>
    <n v="300"/>
    <n v="986"/>
    <x v="3"/>
    <x v="4"/>
    <x v="1"/>
    <s v="2003Q1"/>
    <s v="Consumer Goods2003Q1"/>
    <x v="57"/>
    <x v="57"/>
    <x v="77"/>
  </r>
  <r>
    <x v="429"/>
    <x v="1"/>
    <x v="1"/>
    <x v="4"/>
    <n v="600"/>
    <n v="226"/>
    <x v="2"/>
    <x v="1"/>
    <x v="1"/>
    <s v="2008Q2"/>
    <s v="Services2008Q2"/>
    <x v="43"/>
    <x v="43"/>
    <x v="28"/>
  </r>
  <r>
    <x v="430"/>
    <x v="6"/>
    <x v="2"/>
    <x v="4"/>
    <n v="150"/>
    <n v="381"/>
    <x v="3"/>
    <x v="0"/>
    <x v="2"/>
    <s v="2006Q1"/>
    <s v="Materials2006Q1"/>
    <x v="66"/>
    <x v="66"/>
    <x v="21"/>
  </r>
  <r>
    <x v="431"/>
    <x v="6"/>
    <x v="2"/>
    <x v="3"/>
    <n v="150"/>
    <n v="219"/>
    <x v="2"/>
    <x v="3"/>
    <x v="2"/>
    <s v="2005Q2"/>
    <s v="Materials2005Q2"/>
    <x v="16"/>
    <x v="16"/>
    <x v="73"/>
  </r>
  <r>
    <x v="432"/>
    <x v="1"/>
    <x v="1"/>
    <x v="1"/>
    <n v="600"/>
    <n v="139"/>
    <x v="3"/>
    <x v="5"/>
    <x v="1"/>
    <s v="2004Q1"/>
    <s v="Services2004Q1"/>
    <x v="91"/>
    <x v="91"/>
    <x v="97"/>
  </r>
  <r>
    <x v="433"/>
    <x v="2"/>
    <x v="0"/>
    <x v="3"/>
    <n v="350"/>
    <n v="360"/>
    <x v="2"/>
    <x v="4"/>
    <x v="0"/>
    <s v="2003Q2"/>
    <s v="Finance2003Q2"/>
    <x v="64"/>
    <x v="64"/>
    <x v="19"/>
  </r>
  <r>
    <x v="434"/>
    <x v="3"/>
    <x v="0"/>
    <x v="2"/>
    <n v="650"/>
    <n v="884"/>
    <x v="1"/>
    <x v="4"/>
    <x v="0"/>
    <s v="2003Q3"/>
    <s v="Technology2003Q3"/>
    <x v="29"/>
    <x v="29"/>
    <x v="45"/>
  </r>
  <r>
    <x v="435"/>
    <x v="6"/>
    <x v="4"/>
    <x v="3"/>
    <n v="150"/>
    <n v="509"/>
    <x v="2"/>
    <x v="0"/>
    <x v="4"/>
    <s v="2006Q2"/>
    <s v="Materials2006Q2"/>
    <x v="96"/>
    <x v="96"/>
    <x v="72"/>
  </r>
  <r>
    <x v="436"/>
    <x v="2"/>
    <x v="1"/>
    <x v="4"/>
    <n v="400"/>
    <n v="142"/>
    <x v="0"/>
    <x v="1"/>
    <x v="1"/>
    <s v="2008Q4"/>
    <s v="Finance2008Q4"/>
    <x v="3"/>
    <x v="3"/>
    <x v="66"/>
  </r>
  <r>
    <x v="437"/>
    <x v="0"/>
    <x v="1"/>
    <x v="1"/>
    <n v="200"/>
    <n v="996"/>
    <x v="1"/>
    <x v="0"/>
    <x v="1"/>
    <s v="2006Q3"/>
    <s v="Consumer Goods2006Q3"/>
    <x v="55"/>
    <x v="55"/>
    <x v="87"/>
  </r>
  <r>
    <x v="438"/>
    <x v="0"/>
    <x v="0"/>
    <x v="4"/>
    <n v="200"/>
    <n v="592"/>
    <x v="1"/>
    <x v="2"/>
    <x v="0"/>
    <s v="2007Q3"/>
    <s v="Consumer Goods2007Q3"/>
    <x v="19"/>
    <x v="19"/>
    <x v="101"/>
  </r>
  <r>
    <x v="439"/>
    <x v="2"/>
    <x v="0"/>
    <x v="2"/>
    <n v="400"/>
    <n v="659"/>
    <x v="1"/>
    <x v="5"/>
    <x v="0"/>
    <s v="2004Q3"/>
    <s v="Finance2004Q3"/>
    <x v="100"/>
    <x v="100"/>
    <x v="13"/>
  </r>
  <r>
    <x v="440"/>
    <x v="0"/>
    <x v="0"/>
    <x v="0"/>
    <n v="200"/>
    <n v="437"/>
    <x v="2"/>
    <x v="2"/>
    <x v="0"/>
    <s v="2007Q2"/>
    <s v="Consumer Goods2007Q2"/>
    <x v="28"/>
    <x v="28"/>
    <x v="91"/>
  </r>
  <r>
    <x v="441"/>
    <x v="2"/>
    <x v="1"/>
    <x v="3"/>
    <n v="300"/>
    <n v="249"/>
    <x v="2"/>
    <x v="2"/>
    <x v="1"/>
    <s v="2007Q2"/>
    <s v="Finance2007Q2"/>
    <x v="15"/>
    <x v="15"/>
    <x v="23"/>
  </r>
  <r>
    <x v="442"/>
    <x v="3"/>
    <x v="2"/>
    <x v="1"/>
    <n v="700"/>
    <n v="198"/>
    <x v="1"/>
    <x v="0"/>
    <x v="2"/>
    <s v="2006Q3"/>
    <s v="Technology2006Q3"/>
    <x v="2"/>
    <x v="2"/>
    <x v="87"/>
  </r>
  <r>
    <x v="443"/>
    <x v="6"/>
    <x v="0"/>
    <x v="1"/>
    <n v="100"/>
    <n v="964"/>
    <x v="3"/>
    <x v="2"/>
    <x v="0"/>
    <s v="2007Q1"/>
    <s v="Materials2007Q1"/>
    <x v="52"/>
    <x v="52"/>
    <x v="30"/>
  </r>
  <r>
    <x v="444"/>
    <x v="2"/>
    <x v="1"/>
    <x v="4"/>
    <n v="300"/>
    <n v="494"/>
    <x v="1"/>
    <x v="3"/>
    <x v="1"/>
    <s v="2005Q3"/>
    <s v="Finance2005Q3"/>
    <x v="49"/>
    <x v="49"/>
    <x v="51"/>
  </r>
  <r>
    <x v="445"/>
    <x v="7"/>
    <x v="2"/>
    <x v="4"/>
    <n v="550"/>
    <n v="105"/>
    <x v="1"/>
    <x v="0"/>
    <x v="2"/>
    <s v="2006Q3"/>
    <s v="Industrial Goods2006Q3"/>
    <x v="2"/>
    <x v="2"/>
    <x v="103"/>
  </r>
  <r>
    <x v="446"/>
    <x v="3"/>
    <x v="1"/>
    <x v="0"/>
    <n v="650"/>
    <n v="857"/>
    <x v="3"/>
    <x v="4"/>
    <x v="1"/>
    <s v="2003Q1"/>
    <s v="Technology2003Q1"/>
    <x v="57"/>
    <x v="57"/>
    <x v="77"/>
  </r>
  <r>
    <x v="447"/>
    <x v="6"/>
    <x v="4"/>
    <x v="0"/>
    <n v="150"/>
    <n v="335"/>
    <x v="3"/>
    <x v="5"/>
    <x v="4"/>
    <s v="2004Q1"/>
    <s v="Materials2004Q1"/>
    <x v="101"/>
    <x v="101"/>
    <x v="106"/>
  </r>
  <r>
    <x v="448"/>
    <x v="6"/>
    <x v="3"/>
    <x v="3"/>
    <n v="100"/>
    <n v="45"/>
    <x v="3"/>
    <x v="2"/>
    <x v="3"/>
    <s v="2007Q1"/>
    <s v="Materials2007Q1"/>
    <x v="69"/>
    <x v="69"/>
    <x v="5"/>
  </r>
  <r>
    <x v="449"/>
    <x v="0"/>
    <x v="1"/>
    <x v="3"/>
    <n v="300"/>
    <n v="280"/>
    <x v="1"/>
    <x v="4"/>
    <x v="1"/>
    <s v="2003Q3"/>
    <s v="Consumer Goods2003Q3"/>
    <x v="32"/>
    <x v="32"/>
    <x v="34"/>
  </r>
  <r>
    <x v="450"/>
    <x v="1"/>
    <x v="1"/>
    <x v="2"/>
    <n v="600"/>
    <n v="766"/>
    <x v="3"/>
    <x v="4"/>
    <x v="1"/>
    <s v="2003Q1"/>
    <s v="Services2003Q1"/>
    <x v="57"/>
    <x v="57"/>
    <x v="105"/>
  </r>
  <r>
    <x v="451"/>
    <x v="6"/>
    <x v="3"/>
    <x v="4"/>
    <n v="100"/>
    <n v="538"/>
    <x v="3"/>
    <x v="0"/>
    <x v="3"/>
    <s v="2006Q1"/>
    <s v="Materials2006Q1"/>
    <x v="79"/>
    <x v="79"/>
    <x v="21"/>
  </r>
  <r>
    <x v="452"/>
    <x v="2"/>
    <x v="2"/>
    <x v="0"/>
    <n v="450"/>
    <n v="604"/>
    <x v="2"/>
    <x v="5"/>
    <x v="2"/>
    <s v="2004Q2"/>
    <s v="Finance2004Q2"/>
    <x v="21"/>
    <x v="21"/>
    <x v="20"/>
  </r>
  <r>
    <x v="453"/>
    <x v="0"/>
    <x v="0"/>
    <x v="2"/>
    <n v="250"/>
    <n v="237"/>
    <x v="1"/>
    <x v="4"/>
    <x v="0"/>
    <s v="2003Q3"/>
    <s v="Consumer Goods2003Q3"/>
    <x v="29"/>
    <x v="29"/>
    <x v="45"/>
  </r>
  <r>
    <x v="454"/>
    <x v="0"/>
    <x v="1"/>
    <x v="3"/>
    <n v="200"/>
    <n v="625"/>
    <x v="2"/>
    <x v="5"/>
    <x v="1"/>
    <s v="2004Q2"/>
    <s v="Consumer Goods2004Q2"/>
    <x v="47"/>
    <x v="47"/>
    <x v="112"/>
  </r>
  <r>
    <x v="455"/>
    <x v="2"/>
    <x v="2"/>
    <x v="1"/>
    <n v="450"/>
    <n v="652"/>
    <x v="0"/>
    <x v="4"/>
    <x v="2"/>
    <s v="2003Q4"/>
    <s v="Finance2003Q4"/>
    <x v="76"/>
    <x v="76"/>
    <x v="7"/>
  </r>
  <r>
    <x v="456"/>
    <x v="5"/>
    <x v="1"/>
    <x v="2"/>
    <n v="700"/>
    <n v="629"/>
    <x v="0"/>
    <x v="5"/>
    <x v="1"/>
    <s v="2004Q4"/>
    <s v="Utilities2004Q4"/>
    <x v="58"/>
    <x v="58"/>
    <x v="96"/>
  </r>
  <r>
    <x v="457"/>
    <x v="0"/>
    <x v="2"/>
    <x v="2"/>
    <n v="250"/>
    <n v="446"/>
    <x v="0"/>
    <x v="1"/>
    <x v="2"/>
    <s v="2008Q4"/>
    <s v="Consumer Goods2008Q4"/>
    <x v="56"/>
    <x v="56"/>
    <x v="56"/>
  </r>
  <r>
    <x v="458"/>
    <x v="3"/>
    <x v="0"/>
    <x v="3"/>
    <n v="650"/>
    <n v="880"/>
    <x v="1"/>
    <x v="3"/>
    <x v="0"/>
    <s v="2005Q3"/>
    <s v="Technology2005Q3"/>
    <x v="39"/>
    <x v="39"/>
    <x v="62"/>
  </r>
  <r>
    <x v="459"/>
    <x v="2"/>
    <x v="1"/>
    <x v="3"/>
    <n v="300"/>
    <n v="274"/>
    <x v="0"/>
    <x v="3"/>
    <x v="1"/>
    <s v="2005Q4"/>
    <s v="Finance2005Q4"/>
    <x v="6"/>
    <x v="6"/>
    <x v="6"/>
  </r>
  <r>
    <x v="460"/>
    <x v="2"/>
    <x v="0"/>
    <x v="0"/>
    <n v="350"/>
    <n v="865"/>
    <x v="1"/>
    <x v="3"/>
    <x v="0"/>
    <s v="2005Q3"/>
    <s v="Finance2005Q3"/>
    <x v="39"/>
    <x v="39"/>
    <x v="52"/>
  </r>
  <r>
    <x v="461"/>
    <x v="0"/>
    <x v="1"/>
    <x v="1"/>
    <n v="300"/>
    <n v="895"/>
    <x v="3"/>
    <x v="4"/>
    <x v="1"/>
    <s v="2003Q1"/>
    <s v="Consumer Goods2003Q1"/>
    <x v="57"/>
    <x v="57"/>
    <x v="85"/>
  </r>
  <r>
    <x v="462"/>
    <x v="1"/>
    <x v="1"/>
    <x v="0"/>
    <n v="550"/>
    <n v="100"/>
    <x v="1"/>
    <x v="1"/>
    <x v="1"/>
    <s v="2008Q3"/>
    <s v="Services2008Q3"/>
    <x v="1"/>
    <x v="1"/>
    <x v="90"/>
  </r>
  <r>
    <x v="463"/>
    <x v="1"/>
    <x v="1"/>
    <x v="3"/>
    <n v="550"/>
    <n v="804"/>
    <x v="1"/>
    <x v="4"/>
    <x v="1"/>
    <s v="2003Q3"/>
    <s v="Services2003Q3"/>
    <x v="32"/>
    <x v="32"/>
    <x v="34"/>
  </r>
  <r>
    <x v="464"/>
    <x v="0"/>
    <x v="1"/>
    <x v="3"/>
    <n v="300"/>
    <n v="290"/>
    <x v="2"/>
    <x v="4"/>
    <x v="1"/>
    <s v="2003Q2"/>
    <s v="Consumer Goods2003Q2"/>
    <x v="20"/>
    <x v="20"/>
    <x v="19"/>
  </r>
  <r>
    <x v="465"/>
    <x v="7"/>
    <x v="2"/>
    <x v="2"/>
    <n v="550"/>
    <n v="755"/>
    <x v="3"/>
    <x v="4"/>
    <x v="2"/>
    <s v="2003Q1"/>
    <s v="Industrial Goods2003Q1"/>
    <x v="60"/>
    <x v="60"/>
    <x v="105"/>
  </r>
  <r>
    <x v="466"/>
    <x v="4"/>
    <x v="0"/>
    <x v="3"/>
    <n v="500"/>
    <n v="146"/>
    <x v="2"/>
    <x v="1"/>
    <x v="0"/>
    <s v="2008Q2"/>
    <s v="Healthcare2008Q2"/>
    <x v="26"/>
    <x v="26"/>
    <x v="111"/>
  </r>
  <r>
    <x v="467"/>
    <x v="2"/>
    <x v="2"/>
    <x v="0"/>
    <n v="450"/>
    <n v="336"/>
    <x v="1"/>
    <x v="5"/>
    <x v="2"/>
    <s v="2004Q3"/>
    <s v="Finance2004Q3"/>
    <x v="70"/>
    <x v="70"/>
    <x v="14"/>
  </r>
  <r>
    <x v="468"/>
    <x v="6"/>
    <x v="0"/>
    <x v="2"/>
    <n v="100"/>
    <n v="394"/>
    <x v="2"/>
    <x v="5"/>
    <x v="0"/>
    <s v="2004Q2"/>
    <s v="Materials2004Q2"/>
    <x v="35"/>
    <x v="35"/>
    <x v="48"/>
  </r>
  <r>
    <x v="469"/>
    <x v="0"/>
    <x v="1"/>
    <x v="3"/>
    <n v="300"/>
    <n v="623"/>
    <x v="1"/>
    <x v="1"/>
    <x v="1"/>
    <s v="2008Q3"/>
    <s v="Consumer Goods2008Q3"/>
    <x v="1"/>
    <x v="1"/>
    <x v="15"/>
  </r>
  <r>
    <x v="470"/>
    <x v="3"/>
    <x v="1"/>
    <x v="3"/>
    <n v="650"/>
    <n v="285"/>
    <x v="0"/>
    <x v="0"/>
    <x v="1"/>
    <s v="2006Q4"/>
    <s v="Technology2006Q4"/>
    <x v="41"/>
    <x v="41"/>
    <x v="42"/>
  </r>
  <r>
    <x v="471"/>
    <x v="0"/>
    <x v="0"/>
    <x v="0"/>
    <n v="250"/>
    <n v="775"/>
    <x v="3"/>
    <x v="0"/>
    <x v="0"/>
    <s v="2006Q1"/>
    <s v="Consumer Goods2006Q1"/>
    <x v="22"/>
    <x v="22"/>
    <x v="47"/>
  </r>
  <r>
    <x v="472"/>
    <x v="5"/>
    <x v="3"/>
    <x v="4"/>
    <n v="700"/>
    <n v="799"/>
    <x v="3"/>
    <x v="4"/>
    <x v="3"/>
    <s v="2003Q1"/>
    <s v="Utilities2003Q1"/>
    <x v="68"/>
    <x v="68"/>
    <x v="36"/>
  </r>
  <r>
    <x v="473"/>
    <x v="0"/>
    <x v="0"/>
    <x v="1"/>
    <n v="200"/>
    <n v="889"/>
    <x v="2"/>
    <x v="4"/>
    <x v="0"/>
    <s v="2003Q2"/>
    <s v="Consumer Goods2003Q2"/>
    <x v="64"/>
    <x v="64"/>
    <x v="63"/>
  </r>
  <r>
    <x v="474"/>
    <x v="1"/>
    <x v="1"/>
    <x v="3"/>
    <n v="600"/>
    <n v="961"/>
    <x v="3"/>
    <x v="3"/>
    <x v="1"/>
    <s v="2005Q1"/>
    <s v="Services2005Q1"/>
    <x v="40"/>
    <x v="40"/>
    <x v="17"/>
  </r>
  <r>
    <x v="475"/>
    <x v="1"/>
    <x v="1"/>
    <x v="4"/>
    <n v="550"/>
    <n v="67"/>
    <x v="1"/>
    <x v="0"/>
    <x v="1"/>
    <s v="2006Q3"/>
    <s v="Services2006Q3"/>
    <x v="55"/>
    <x v="55"/>
    <x v="103"/>
  </r>
  <r>
    <x v="476"/>
    <x v="2"/>
    <x v="1"/>
    <x v="4"/>
    <n v="350"/>
    <n v="216"/>
    <x v="2"/>
    <x v="3"/>
    <x v="1"/>
    <s v="2005Q2"/>
    <s v="Finance2005Q2"/>
    <x v="54"/>
    <x v="54"/>
    <x v="60"/>
  </r>
  <r>
    <x v="477"/>
    <x v="6"/>
    <x v="3"/>
    <x v="1"/>
    <n v="100"/>
    <n v="773"/>
    <x v="3"/>
    <x v="4"/>
    <x v="3"/>
    <s v="2003Q1"/>
    <s v="Materials2003Q1"/>
    <x v="68"/>
    <x v="68"/>
    <x v="85"/>
  </r>
  <r>
    <x v="478"/>
    <x v="2"/>
    <x v="0"/>
    <x v="0"/>
    <n v="400"/>
    <n v="406"/>
    <x v="1"/>
    <x v="0"/>
    <x v="0"/>
    <s v="2006Q3"/>
    <s v="Finance2006Q3"/>
    <x v="11"/>
    <x v="11"/>
    <x v="2"/>
  </r>
  <r>
    <x v="479"/>
    <x v="2"/>
    <x v="0"/>
    <x v="0"/>
    <n v="350"/>
    <n v="502"/>
    <x v="1"/>
    <x v="5"/>
    <x v="0"/>
    <s v="2004Q3"/>
    <s v="Finance2004Q3"/>
    <x v="100"/>
    <x v="100"/>
    <x v="14"/>
  </r>
  <r>
    <x v="480"/>
    <x v="2"/>
    <x v="1"/>
    <x v="2"/>
    <n v="300"/>
    <n v="876"/>
    <x v="3"/>
    <x v="5"/>
    <x v="1"/>
    <s v="2004Q1"/>
    <s v="Finance2004Q1"/>
    <x v="91"/>
    <x v="91"/>
    <x v="55"/>
  </r>
  <r>
    <x v="481"/>
    <x v="6"/>
    <x v="3"/>
    <x v="4"/>
    <n v="100"/>
    <n v="945"/>
    <x v="0"/>
    <x v="1"/>
    <x v="3"/>
    <s v="2008Q4"/>
    <s v="Materials2008Q4"/>
    <x v="82"/>
    <x v="82"/>
    <x v="66"/>
  </r>
  <r>
    <x v="482"/>
    <x v="6"/>
    <x v="3"/>
    <x v="4"/>
    <n v="100"/>
    <n v="509"/>
    <x v="1"/>
    <x v="2"/>
    <x v="3"/>
    <s v="2007Q3"/>
    <s v="Materials2007Q3"/>
    <x v="71"/>
    <x v="71"/>
    <x v="101"/>
  </r>
  <r>
    <x v="483"/>
    <x v="1"/>
    <x v="1"/>
    <x v="2"/>
    <n v="550"/>
    <n v="100"/>
    <x v="2"/>
    <x v="5"/>
    <x v="1"/>
    <s v="2004Q2"/>
    <s v="Services2004Q2"/>
    <x v="47"/>
    <x v="47"/>
    <x v="48"/>
  </r>
  <r>
    <x v="484"/>
    <x v="7"/>
    <x v="2"/>
    <x v="2"/>
    <n v="550"/>
    <n v="302"/>
    <x v="2"/>
    <x v="0"/>
    <x v="2"/>
    <s v="2006Q2"/>
    <s v="Industrial Goods2006Q2"/>
    <x v="78"/>
    <x v="78"/>
    <x v="4"/>
  </r>
  <r>
    <x v="485"/>
    <x v="1"/>
    <x v="1"/>
    <x v="2"/>
    <n v="550"/>
    <n v="909"/>
    <x v="1"/>
    <x v="5"/>
    <x v="1"/>
    <s v="2004Q3"/>
    <s v="Services2004Q3"/>
    <x v="14"/>
    <x v="14"/>
    <x v="13"/>
  </r>
  <r>
    <x v="486"/>
    <x v="2"/>
    <x v="1"/>
    <x v="1"/>
    <n v="400"/>
    <n v="155"/>
    <x v="2"/>
    <x v="0"/>
    <x v="1"/>
    <s v="2006Q2"/>
    <s v="Finance2006Q2"/>
    <x v="17"/>
    <x v="17"/>
    <x v="43"/>
  </r>
  <r>
    <x v="487"/>
    <x v="2"/>
    <x v="1"/>
    <x v="4"/>
    <n v="350"/>
    <n v="226"/>
    <x v="2"/>
    <x v="3"/>
    <x v="1"/>
    <s v="2005Q2"/>
    <s v="Finance2005Q2"/>
    <x v="54"/>
    <x v="54"/>
    <x v="60"/>
  </r>
  <r>
    <x v="488"/>
    <x v="6"/>
    <x v="4"/>
    <x v="0"/>
    <n v="150"/>
    <n v="528"/>
    <x v="0"/>
    <x v="0"/>
    <x v="4"/>
    <s v="2006Q4"/>
    <s v="Materials2006Q4"/>
    <x v="97"/>
    <x v="97"/>
    <x v="0"/>
  </r>
  <r>
    <x v="489"/>
    <x v="1"/>
    <x v="1"/>
    <x v="0"/>
    <n v="550"/>
    <n v="401"/>
    <x v="1"/>
    <x v="2"/>
    <x v="1"/>
    <s v="2007Q3"/>
    <s v="Services2007Q3"/>
    <x v="67"/>
    <x v="67"/>
    <x v="33"/>
  </r>
  <r>
    <x v="490"/>
    <x v="3"/>
    <x v="2"/>
    <x v="4"/>
    <n v="650"/>
    <n v="969"/>
    <x v="3"/>
    <x v="3"/>
    <x v="2"/>
    <s v="2005Q1"/>
    <s v="Technology2005Q1"/>
    <x v="62"/>
    <x v="62"/>
    <x v="88"/>
  </r>
  <r>
    <x v="491"/>
    <x v="5"/>
    <x v="1"/>
    <x v="2"/>
    <n v="700"/>
    <n v="714"/>
    <x v="3"/>
    <x v="2"/>
    <x v="1"/>
    <s v="2007Q1"/>
    <s v="Utilities2007Q1"/>
    <x v="5"/>
    <x v="5"/>
    <x v="50"/>
  </r>
  <r>
    <x v="492"/>
    <x v="5"/>
    <x v="1"/>
    <x v="2"/>
    <n v="700"/>
    <n v="193"/>
    <x v="2"/>
    <x v="4"/>
    <x v="1"/>
    <s v="2003Q2"/>
    <s v="Utilities2003Q2"/>
    <x v="20"/>
    <x v="20"/>
    <x v="83"/>
  </r>
  <r>
    <x v="493"/>
    <x v="3"/>
    <x v="1"/>
    <x v="3"/>
    <n v="650"/>
    <n v="389"/>
    <x v="0"/>
    <x v="4"/>
    <x v="1"/>
    <s v="2003Q4"/>
    <s v="Technology2003Q4"/>
    <x v="61"/>
    <x v="61"/>
    <x v="58"/>
  </r>
  <r>
    <x v="494"/>
    <x v="5"/>
    <x v="1"/>
    <x v="3"/>
    <n v="700"/>
    <n v="514"/>
    <x v="0"/>
    <x v="0"/>
    <x v="1"/>
    <s v="2006Q4"/>
    <s v="Utilities2006Q4"/>
    <x v="41"/>
    <x v="41"/>
    <x v="42"/>
  </r>
  <r>
    <x v="495"/>
    <x v="0"/>
    <x v="2"/>
    <x v="3"/>
    <n v="250"/>
    <n v="881"/>
    <x v="3"/>
    <x v="0"/>
    <x v="2"/>
    <s v="2006Q1"/>
    <s v="Consumer Goods2006Q1"/>
    <x v="66"/>
    <x v="66"/>
    <x v="98"/>
  </r>
  <r>
    <x v="496"/>
    <x v="4"/>
    <x v="0"/>
    <x v="1"/>
    <n v="500"/>
    <n v="228"/>
    <x v="3"/>
    <x v="3"/>
    <x v="0"/>
    <s v="2005Q1"/>
    <s v="Healthcare2005Q1"/>
    <x v="38"/>
    <x v="38"/>
    <x v="107"/>
  </r>
  <r>
    <x v="497"/>
    <x v="2"/>
    <x v="1"/>
    <x v="0"/>
    <n v="350"/>
    <n v="826"/>
    <x v="1"/>
    <x v="0"/>
    <x v="1"/>
    <s v="2006Q3"/>
    <s v="Finance2006Q3"/>
    <x v="55"/>
    <x v="55"/>
    <x v="2"/>
  </r>
  <r>
    <x v="498"/>
    <x v="1"/>
    <x v="1"/>
    <x v="3"/>
    <n v="550"/>
    <n v="909"/>
    <x v="1"/>
    <x v="4"/>
    <x v="1"/>
    <s v="2003Q3"/>
    <s v="Services2003Q3"/>
    <x v="32"/>
    <x v="32"/>
    <x v="34"/>
  </r>
  <r>
    <x v="499"/>
    <x v="3"/>
    <x v="1"/>
    <x v="0"/>
    <n v="650"/>
    <n v="819"/>
    <x v="2"/>
    <x v="2"/>
    <x v="1"/>
    <s v="2007Q2"/>
    <s v="Technology2007Q2"/>
    <x v="15"/>
    <x v="15"/>
    <x v="91"/>
  </r>
  <r>
    <x v="500"/>
    <x v="6"/>
    <x v="1"/>
    <x v="1"/>
    <n v="100"/>
    <n v="704"/>
    <x v="0"/>
    <x v="0"/>
    <x v="1"/>
    <s v="2006Q4"/>
    <s v="Materials2006Q4"/>
    <x v="41"/>
    <x v="41"/>
    <x v="94"/>
  </r>
  <r>
    <x v="501"/>
    <x v="5"/>
    <x v="1"/>
    <x v="2"/>
    <n v="700"/>
    <n v="642"/>
    <x v="2"/>
    <x v="2"/>
    <x v="1"/>
    <s v="2007Q2"/>
    <s v="Utilities2007Q2"/>
    <x v="15"/>
    <x v="15"/>
    <x v="27"/>
  </r>
  <r>
    <x v="502"/>
    <x v="4"/>
    <x v="1"/>
    <x v="1"/>
    <n v="500"/>
    <n v="423"/>
    <x v="1"/>
    <x v="2"/>
    <x v="1"/>
    <s v="2007Q3"/>
    <s v="Healthcare2007Q3"/>
    <x v="67"/>
    <x v="67"/>
    <x v="1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T_Industry_Contribution" cacheId="56" applyNumberFormats="0" applyBorderFormats="0" applyFontFormats="0" applyPatternFormats="0" applyAlignmentFormats="0" applyWidthHeightFormats="1" dataCaption="Values" updatedVersion="4" minRefreshableVersion="3" colGrandTotals="0" itemPrintTitles="1" createdVersion="4" indent="0" outline="1" outlineData="1" multipleFieldFilters="0" chartFormat="2">
  <location ref="B111:H121" firstHeaderRow="1" firstDataRow="2" firstDataCol="1"/>
  <pivotFields count="16">
    <pivotField showAll="0"/>
    <pivotField axis="axisRow" showAll="0">
      <items count="9">
        <item x="0"/>
        <item x="2"/>
        <item x="4"/>
        <item x="7"/>
        <item x="6"/>
        <item x="1"/>
        <item x="3"/>
        <item x="5"/>
        <item t="default"/>
      </items>
    </pivotField>
    <pivotField showAll="0">
      <items count="6">
        <item x="2"/>
        <item x="0"/>
        <item x="4"/>
        <item x="1"/>
        <item x="3"/>
        <item t="default"/>
      </items>
    </pivotField>
    <pivotField showAll="0">
      <items count="6">
        <item x="4"/>
        <item x="0"/>
        <item x="1"/>
        <item x="2"/>
        <item x="3"/>
        <item t="default"/>
      </items>
    </pivotField>
    <pivotField showAll="0"/>
    <pivotField dataField="1" showAll="0"/>
    <pivotField showAll="0">
      <items count="5">
        <item x="3"/>
        <item x="2"/>
        <item x="1"/>
        <item x="0"/>
        <item t="default"/>
      </items>
    </pivotField>
    <pivotField axis="axisCol" showAll="0">
      <items count="7">
        <item x="4"/>
        <item x="5"/>
        <item x="3"/>
        <item x="0"/>
        <item x="2"/>
        <item x="1"/>
        <item t="default"/>
      </items>
    </pivotField>
    <pivotField showAll="0">
      <items count="6">
        <item x="4"/>
        <item x="0"/>
        <item x="3"/>
        <item x="2"/>
        <item x="1"/>
        <item t="default"/>
      </items>
    </pivotField>
    <pivotField showAll="0"/>
    <pivotField showAll="0"/>
    <pivotField showAll="0"/>
    <pivotField showAll="0"/>
    <pivotField showAll="0"/>
    <pivotField dragToRow="0" dragToCol="0" dragToPage="0" showAll="0" defaultSubtotal="0"/>
    <pivotField dragToRow="0" dragToCol="0" dragToPage="0" showAll="0" defaultSubtotal="0"/>
  </pivotFields>
  <rowFields count="1">
    <field x="1"/>
  </rowFields>
  <rowItems count="9">
    <i>
      <x/>
    </i>
    <i>
      <x v="1"/>
    </i>
    <i>
      <x v="2"/>
    </i>
    <i>
      <x v="3"/>
    </i>
    <i>
      <x v="4"/>
    </i>
    <i>
      <x v="5"/>
    </i>
    <i>
      <x v="6"/>
    </i>
    <i>
      <x v="7"/>
    </i>
    <i t="grand">
      <x/>
    </i>
  </rowItems>
  <colFields count="1">
    <field x="7"/>
  </colFields>
  <colItems count="6">
    <i>
      <x/>
    </i>
    <i>
      <x v="1"/>
    </i>
    <i>
      <x v="2"/>
    </i>
    <i>
      <x v="3"/>
    </i>
    <i>
      <x v="4"/>
    </i>
    <i>
      <x v="5"/>
    </i>
  </colItems>
  <dataFields count="1">
    <dataField name="Sum of Actual Revenue ($000)" fld="5" showDataAs="percentOfCol" baseField="0" baseItem="0" numFmtId="10"/>
  </dataFields>
  <pivotTableStyleInfo name="PivotStyleMedium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T_Top_Industry" cacheId="56" applyNumberFormats="0" applyBorderFormats="0" applyFontFormats="0" applyPatternFormats="0" applyAlignmentFormats="0" applyWidthHeightFormats="1" dataCaption="Values" showError="1" updatedVersion="4" minRefreshableVersion="3" rowGrandTotals="0" colGrandTotals="0" itemPrintTitles="1" createdVersion="4" indent="0" compact="0" compactData="0" multipleFieldFilters="0" chartFormat="4">
  <location ref="B147:H156" firstHeaderRow="1" firstDataRow="2" firstDataCol="1" rowPageCount="1" colPageCount="1"/>
  <pivotFields count="16">
    <pivotField compact="0" outline="0" showAll="0" defaultSubtotal="0">
      <items count="503">
        <item x="0"/>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
        <item x="19"/>
        <item x="199"/>
        <item x="200"/>
        <item x="201"/>
        <item x="202"/>
        <item x="203"/>
        <item x="204"/>
        <item x="205"/>
        <item x="206"/>
        <item x="207"/>
        <item x="208"/>
        <item x="20"/>
        <item x="209"/>
        <item x="210"/>
        <item x="211"/>
        <item x="212"/>
        <item x="213"/>
        <item x="214"/>
        <item x="215"/>
        <item x="216"/>
        <item x="217"/>
        <item x="218"/>
        <item x="21"/>
        <item x="219"/>
        <item x="220"/>
        <item x="221"/>
        <item x="222"/>
        <item x="223"/>
        <item x="224"/>
        <item x="225"/>
        <item x="226"/>
        <item x="227"/>
        <item x="228"/>
        <item x="22"/>
        <item x="229"/>
        <item x="230"/>
        <item x="231"/>
        <item x="232"/>
        <item x="233"/>
        <item x="234"/>
        <item x="235"/>
        <item x="236"/>
        <item x="237"/>
        <item x="238"/>
        <item x="23"/>
        <item x="239"/>
        <item x="240"/>
        <item x="241"/>
        <item x="242"/>
        <item x="243"/>
        <item x="244"/>
        <item x="245"/>
        <item x="246"/>
        <item x="247"/>
        <item x="248"/>
        <item x="24"/>
        <item x="249"/>
        <item x="250"/>
        <item x="251"/>
        <item x="252"/>
        <item x="253"/>
        <item x="254"/>
        <item x="255"/>
        <item x="256"/>
        <item x="257"/>
        <item x="258"/>
        <item x="25"/>
        <item x="259"/>
        <item x="260"/>
        <item x="261"/>
        <item x="262"/>
        <item x="263"/>
        <item x="264"/>
        <item x="265"/>
        <item x="266"/>
        <item x="267"/>
        <item x="268"/>
        <item x="26"/>
        <item x="269"/>
        <item x="270"/>
        <item x="271"/>
        <item x="272"/>
        <item x="273"/>
        <item x="274"/>
        <item x="275"/>
        <item x="276"/>
        <item x="277"/>
        <item x="278"/>
        <item x="27"/>
        <item x="279"/>
        <item x="280"/>
        <item x="281"/>
        <item x="282"/>
        <item x="283"/>
        <item x="284"/>
        <item x="285"/>
        <item x="286"/>
        <item x="287"/>
        <item x="288"/>
        <item x="28"/>
        <item x="289"/>
        <item x="290"/>
        <item x="291"/>
        <item x="292"/>
        <item x="293"/>
        <item x="294"/>
        <item x="295"/>
        <item x="296"/>
        <item x="297"/>
        <item x="298"/>
        <item x="2"/>
        <item x="29"/>
        <item x="299"/>
        <item x="300"/>
        <item x="301"/>
        <item x="302"/>
        <item x="303"/>
        <item x="304"/>
        <item x="305"/>
        <item x="306"/>
        <item x="307"/>
        <item x="308"/>
        <item x="30"/>
        <item x="309"/>
        <item x="310"/>
        <item x="311"/>
        <item x="312"/>
        <item x="313"/>
        <item x="314"/>
        <item x="315"/>
        <item x="316"/>
        <item x="317"/>
        <item x="318"/>
        <item x="31"/>
        <item x="319"/>
        <item x="320"/>
        <item x="321"/>
        <item x="322"/>
        <item x="323"/>
        <item x="324"/>
        <item x="325"/>
        <item x="326"/>
        <item x="327"/>
        <item x="328"/>
        <item x="32"/>
        <item x="329"/>
        <item x="330"/>
        <item x="331"/>
        <item x="332"/>
        <item x="333"/>
        <item x="334"/>
        <item x="335"/>
        <item x="336"/>
        <item x="337"/>
        <item x="338"/>
        <item x="33"/>
        <item x="339"/>
        <item x="340"/>
        <item x="341"/>
        <item x="342"/>
        <item x="343"/>
        <item x="344"/>
        <item x="345"/>
        <item x="346"/>
        <item x="347"/>
        <item x="348"/>
        <item x="34"/>
        <item x="349"/>
        <item x="350"/>
        <item x="351"/>
        <item x="352"/>
        <item x="353"/>
        <item x="354"/>
        <item x="355"/>
        <item x="356"/>
        <item x="357"/>
        <item x="358"/>
        <item x="35"/>
        <item x="359"/>
        <item x="360"/>
        <item x="361"/>
        <item x="362"/>
        <item x="363"/>
        <item x="364"/>
        <item x="365"/>
        <item x="366"/>
        <item x="367"/>
        <item x="368"/>
        <item x="36"/>
        <item x="369"/>
        <item x="370"/>
        <item x="371"/>
        <item x="372"/>
        <item x="373"/>
        <item x="374"/>
        <item x="375"/>
        <item x="376"/>
        <item x="377"/>
        <item x="378"/>
        <item x="37"/>
        <item x="379"/>
        <item x="380"/>
        <item x="381"/>
        <item x="382"/>
        <item x="383"/>
        <item x="384"/>
        <item x="385"/>
        <item x="386"/>
        <item x="387"/>
        <item x="388"/>
        <item x="38"/>
        <item x="389"/>
        <item x="390"/>
        <item x="391"/>
        <item x="392"/>
        <item x="393"/>
        <item x="394"/>
        <item x="395"/>
        <item x="396"/>
        <item x="397"/>
        <item x="398"/>
        <item x="3"/>
        <item x="39"/>
        <item x="399"/>
        <item x="400"/>
        <item x="401"/>
        <item x="402"/>
        <item x="403"/>
        <item x="404"/>
        <item x="405"/>
        <item x="406"/>
        <item x="407"/>
        <item x="408"/>
        <item x="40"/>
        <item x="409"/>
        <item x="410"/>
        <item x="411"/>
        <item x="412"/>
        <item x="413"/>
        <item x="414"/>
        <item x="415"/>
        <item x="416"/>
        <item x="417"/>
        <item x="418"/>
        <item x="41"/>
        <item x="419"/>
        <item x="420"/>
        <item x="421"/>
        <item x="422"/>
        <item x="423"/>
        <item x="424"/>
        <item x="425"/>
        <item x="426"/>
        <item x="427"/>
        <item x="428"/>
        <item x="42"/>
        <item x="429"/>
        <item x="430"/>
        <item x="431"/>
        <item x="432"/>
        <item x="433"/>
        <item x="434"/>
        <item x="435"/>
        <item x="436"/>
        <item x="437"/>
        <item x="438"/>
        <item x="43"/>
        <item x="439"/>
        <item x="440"/>
        <item x="441"/>
        <item x="442"/>
        <item x="443"/>
        <item x="444"/>
        <item x="445"/>
        <item x="446"/>
        <item x="447"/>
        <item x="448"/>
        <item x="44"/>
        <item x="449"/>
        <item x="450"/>
        <item x="451"/>
        <item x="452"/>
        <item x="453"/>
        <item x="454"/>
        <item x="455"/>
        <item x="456"/>
        <item x="457"/>
        <item x="458"/>
        <item x="45"/>
        <item x="459"/>
        <item x="460"/>
        <item x="461"/>
        <item x="462"/>
        <item x="463"/>
        <item x="464"/>
        <item x="465"/>
        <item x="466"/>
        <item x="467"/>
        <item x="468"/>
        <item x="46"/>
        <item x="469"/>
        <item x="470"/>
        <item x="471"/>
        <item x="472"/>
        <item x="473"/>
        <item x="474"/>
        <item x="475"/>
        <item x="476"/>
        <item x="477"/>
        <item x="478"/>
        <item x="47"/>
        <item x="479"/>
        <item x="480"/>
        <item x="481"/>
        <item x="482"/>
        <item x="483"/>
        <item x="484"/>
        <item x="485"/>
        <item x="486"/>
        <item x="487"/>
        <item x="488"/>
        <item x="48"/>
        <item x="489"/>
        <item x="490"/>
        <item x="491"/>
        <item x="492"/>
        <item x="493"/>
        <item x="494"/>
        <item x="495"/>
        <item x="496"/>
        <item x="497"/>
        <item x="498"/>
        <item x="4"/>
        <item x="49"/>
        <item x="499"/>
        <item x="500"/>
        <item x="501"/>
        <item x="502"/>
        <item x="50"/>
        <item x="51"/>
        <item x="52"/>
        <item x="53"/>
        <item x="54"/>
        <item x="55"/>
        <item x="56"/>
        <item x="57"/>
        <item x="58"/>
        <item x="5"/>
        <item x="59"/>
        <item x="60"/>
        <item x="61"/>
        <item x="62"/>
        <item x="63"/>
        <item x="64"/>
        <item x="65"/>
        <item x="66"/>
        <item x="67"/>
        <item x="68"/>
        <item x="6"/>
        <item x="69"/>
        <item x="70"/>
        <item x="71"/>
        <item x="72"/>
        <item x="73"/>
        <item x="74"/>
        <item x="75"/>
        <item x="76"/>
        <item x="77"/>
        <item x="78"/>
        <item x="7"/>
        <item x="79"/>
        <item x="80"/>
        <item x="81"/>
        <item x="82"/>
        <item x="83"/>
        <item x="84"/>
        <item x="85"/>
        <item x="86"/>
        <item x="87"/>
        <item x="88"/>
        <item x="8"/>
        <item x="89"/>
        <item x="90"/>
        <item x="91"/>
        <item x="92"/>
        <item x="93"/>
        <item x="94"/>
        <item x="95"/>
        <item x="96"/>
        <item x="97"/>
        <item x="98"/>
      </items>
    </pivotField>
    <pivotField axis="axisRow" compact="0" outline="0" showAll="0" defaultSubtotal="0">
      <items count="8">
        <item x="0"/>
        <item x="2"/>
        <item x="4"/>
        <item x="7"/>
        <item x="6"/>
        <item x="1"/>
        <item x="3"/>
        <item x="5"/>
      </items>
    </pivotField>
    <pivotField compact="0" outline="0" showAll="0" defaultSubtotal="0">
      <items count="5">
        <item x="2"/>
        <item x="0"/>
        <item x="4"/>
        <item x="1"/>
        <item x="3"/>
      </items>
    </pivotField>
    <pivotField axis="axisPage" compact="0" outline="0" multipleItemSelectionAllowed="1" showAll="0" defaultSubtotal="0">
      <items count="5">
        <item x="4"/>
        <item x="0"/>
        <item x="1"/>
        <item x="2"/>
        <item x="3"/>
      </items>
    </pivotField>
    <pivotField compact="0" outline="0" showAll="0" defaultSubtotal="0"/>
    <pivotField dataField="1" compact="0" outline="0" showAll="0" defaultSubtotal="0"/>
    <pivotField compact="0" outline="0" showAll="0" defaultSubtotal="0">
      <items count="4">
        <item x="3"/>
        <item x="2"/>
        <item x="1"/>
        <item x="0"/>
      </items>
    </pivotField>
    <pivotField axis="axisCol" compact="0" outline="0" showAll="0" defaultSubtotal="0">
      <items count="6">
        <item x="4"/>
        <item x="5"/>
        <item x="3"/>
        <item x="0"/>
        <item x="2"/>
        <item x="1"/>
      </items>
    </pivotField>
    <pivotField compact="0" outline="0" showAll="0" defaultSubtotal="0">
      <items count="5">
        <item x="4"/>
        <item x="0"/>
        <item x="3"/>
        <item x="2"/>
        <item x="1"/>
      </items>
    </pivotField>
    <pivotField compact="0" outline="0" showAll="0" defaultSubtotal="0"/>
    <pivotField compact="0" outline="0" showAll="0" defaultSubtotal="0"/>
    <pivotField compact="0" outline="0" showAll="0" defaultSubtotal="0">
      <items count="102">
        <item x="60"/>
        <item x="42"/>
        <item x="37"/>
        <item x="76"/>
        <item x="99"/>
        <item x="21"/>
        <item x="70"/>
        <item x="51"/>
        <item x="62"/>
        <item x="16"/>
        <item x="74"/>
        <item x="8"/>
        <item x="66"/>
        <item x="78"/>
        <item x="2"/>
        <item x="45"/>
        <item x="86"/>
        <item x="77"/>
        <item x="95"/>
        <item x="90"/>
        <item x="88"/>
        <item x="80"/>
        <item x="65"/>
        <item x="56"/>
        <item x="34"/>
        <item x="64"/>
        <item x="29"/>
        <item x="7"/>
        <item x="53"/>
        <item x="35"/>
        <item x="100"/>
        <item x="98"/>
        <item x="38"/>
        <item x="9"/>
        <item x="39"/>
        <item x="59"/>
        <item x="22"/>
        <item x="4"/>
        <item x="11"/>
        <item x="0"/>
        <item x="52"/>
        <item x="28"/>
        <item x="19"/>
        <item x="25"/>
        <item x="92"/>
        <item x="26"/>
        <item x="63"/>
        <item x="23"/>
        <item x="85"/>
        <item x="101"/>
        <item x="73"/>
        <item x="81"/>
        <item x="96"/>
        <item x="12"/>
        <item x="97"/>
        <item x="24"/>
        <item x="30"/>
        <item x="87"/>
        <item x="84"/>
        <item x="57"/>
        <item x="20"/>
        <item x="32"/>
        <item x="61"/>
        <item x="91"/>
        <item x="47"/>
        <item x="14"/>
        <item x="58"/>
        <item x="40"/>
        <item x="54"/>
        <item x="49"/>
        <item x="6"/>
        <item x="46"/>
        <item x="17"/>
        <item x="55"/>
        <item x="41"/>
        <item x="5"/>
        <item x="15"/>
        <item x="67"/>
        <item x="27"/>
        <item x="33"/>
        <item x="43"/>
        <item x="1"/>
        <item x="3"/>
        <item x="68"/>
        <item x="75"/>
        <item x="94"/>
        <item x="83"/>
        <item x="13"/>
        <item x="89"/>
        <item x="18"/>
        <item x="48"/>
        <item x="50"/>
        <item x="31"/>
        <item x="79"/>
        <item x="36"/>
        <item x="93"/>
        <item x="69"/>
        <item x="72"/>
        <item x="71"/>
        <item x="10"/>
        <item x="44"/>
        <item x="82"/>
      </items>
    </pivotField>
    <pivotField compact="0" outline="0" showAll="0" defaultSubtotal="0">
      <items count="102">
        <item x="85"/>
        <item x="101"/>
        <item x="73"/>
        <item x="81"/>
        <item x="96"/>
        <item x="12"/>
        <item x="97"/>
        <item x="24"/>
        <item x="30"/>
        <item x="87"/>
        <item x="84"/>
        <item x="34"/>
        <item x="64"/>
        <item x="29"/>
        <item x="7"/>
        <item x="53"/>
        <item x="35"/>
        <item x="100"/>
        <item x="98"/>
        <item x="38"/>
        <item x="9"/>
        <item x="39"/>
        <item x="59"/>
        <item x="22"/>
        <item x="4"/>
        <item x="11"/>
        <item x="0"/>
        <item x="52"/>
        <item x="28"/>
        <item x="19"/>
        <item x="25"/>
        <item x="92"/>
        <item x="26"/>
        <item x="63"/>
        <item x="23"/>
        <item x="68"/>
        <item x="75"/>
        <item x="94"/>
        <item x="83"/>
        <item x="13"/>
        <item x="89"/>
        <item x="18"/>
        <item x="48"/>
        <item x="50"/>
        <item x="31"/>
        <item x="79"/>
        <item x="36"/>
        <item x="93"/>
        <item x="69"/>
        <item x="72"/>
        <item x="71"/>
        <item x="10"/>
        <item x="44"/>
        <item x="82"/>
        <item x="60"/>
        <item x="42"/>
        <item x="37"/>
        <item x="76"/>
        <item x="99"/>
        <item x="21"/>
        <item x="70"/>
        <item x="51"/>
        <item x="62"/>
        <item x="16"/>
        <item x="74"/>
        <item x="8"/>
        <item x="66"/>
        <item x="78"/>
        <item x="2"/>
        <item x="45"/>
        <item x="86"/>
        <item x="77"/>
        <item x="95"/>
        <item x="90"/>
        <item x="88"/>
        <item x="80"/>
        <item x="65"/>
        <item x="56"/>
        <item x="57"/>
        <item x="20"/>
        <item x="32"/>
        <item x="61"/>
        <item x="91"/>
        <item x="47"/>
        <item x="14"/>
        <item x="58"/>
        <item x="40"/>
        <item x="54"/>
        <item x="49"/>
        <item x="6"/>
        <item x="46"/>
        <item x="17"/>
        <item x="55"/>
        <item x="41"/>
        <item x="5"/>
        <item x="15"/>
        <item x="67"/>
        <item x="27"/>
        <item x="33"/>
        <item x="43"/>
        <item x="1"/>
        <item x="3"/>
      </items>
    </pivotField>
    <pivotField compact="0" outline="0" showAll="0" defaultSubtotal="0">
      <items count="117">
        <item x="36"/>
        <item x="104"/>
        <item x="32"/>
        <item x="81"/>
        <item x="99"/>
        <item x="26"/>
        <item x="54"/>
        <item x="88"/>
        <item x="60"/>
        <item x="51"/>
        <item x="64"/>
        <item x="21"/>
        <item x="100"/>
        <item x="103"/>
        <item x="46"/>
        <item x="68"/>
        <item x="82"/>
        <item x="101"/>
        <item x="53"/>
        <item x="109"/>
        <item x="28"/>
        <item x="70"/>
        <item x="66"/>
        <item x="77"/>
        <item x="57"/>
        <item x="89"/>
        <item x="71"/>
        <item x="106"/>
        <item x="20"/>
        <item x="14"/>
        <item x="59"/>
        <item x="65"/>
        <item x="86"/>
        <item x="52"/>
        <item x="76"/>
        <item x="47"/>
        <item x="38"/>
        <item x="2"/>
        <item x="0"/>
        <item x="93"/>
        <item x="91"/>
        <item x="33"/>
        <item x="102"/>
        <item x="108"/>
        <item x="25"/>
        <item x="90"/>
        <item x="22"/>
        <item x="85"/>
        <item x="63"/>
        <item x="49"/>
        <item x="7"/>
        <item x="97"/>
        <item x="69"/>
        <item x="74"/>
        <item x="107"/>
        <item x="9"/>
        <item x="79"/>
        <item x="8"/>
        <item x="116"/>
        <item x="43"/>
        <item x="87"/>
        <item x="94"/>
        <item x="30"/>
        <item x="16"/>
        <item x="18"/>
        <item x="10"/>
        <item x="37"/>
        <item x="84"/>
        <item x="1"/>
        <item x="3"/>
        <item x="105"/>
        <item x="83"/>
        <item x="45"/>
        <item x="95"/>
        <item x="55"/>
        <item x="48"/>
        <item x="13"/>
        <item x="96"/>
        <item x="40"/>
        <item x="39"/>
        <item x="41"/>
        <item x="61"/>
        <item x="114"/>
        <item x="4"/>
        <item x="24"/>
        <item x="12"/>
        <item x="50"/>
        <item x="27"/>
        <item x="115"/>
        <item x="44"/>
        <item x="35"/>
        <item x="29"/>
        <item x="67"/>
        <item x="56"/>
        <item x="80"/>
        <item x="19"/>
        <item x="34"/>
        <item x="58"/>
        <item x="113"/>
        <item x="112"/>
        <item x="78"/>
        <item x="92"/>
        <item x="17"/>
        <item x="73"/>
        <item x="62"/>
        <item x="6"/>
        <item x="98"/>
        <item x="72"/>
        <item x="11"/>
        <item x="42"/>
        <item x="5"/>
        <item x="23"/>
        <item x="31"/>
        <item x="110"/>
        <item x="111"/>
        <item x="15"/>
        <item x="75"/>
      </items>
    </pivotField>
    <pivotField compact="0" outline="0" dragToRow="0" dragToCol="0" dragToPage="0" showAll="0" defaultSubtotal="0"/>
    <pivotField compact="0" outline="0" dragToRow="0" dragToCol="0" dragToPage="0" showAll="0" defaultSubtotal="0"/>
  </pivotFields>
  <rowFields count="1">
    <field x="1"/>
  </rowFields>
  <rowItems count="8">
    <i>
      <x/>
    </i>
    <i>
      <x v="1"/>
    </i>
    <i>
      <x v="2"/>
    </i>
    <i>
      <x v="3"/>
    </i>
    <i>
      <x v="4"/>
    </i>
    <i>
      <x v="5"/>
    </i>
    <i>
      <x v="6"/>
    </i>
    <i>
      <x v="7"/>
    </i>
  </rowItems>
  <colFields count="1">
    <field x="7"/>
  </colFields>
  <colItems count="6">
    <i>
      <x/>
    </i>
    <i>
      <x v="1"/>
    </i>
    <i>
      <x v="2"/>
    </i>
    <i>
      <x v="3"/>
    </i>
    <i>
      <x v="4"/>
    </i>
    <i>
      <x v="5"/>
    </i>
  </colItems>
  <pageFields count="1">
    <pageField fld="3" hier="-1"/>
  </pageFields>
  <dataFields count="1">
    <dataField name="Sum of Actual Revenue ($000)" fld="5" baseField="0" baseItem="0"/>
  </dataFields>
  <pivotTableStyleInfo name="PivotStyleMedium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T_Region_Rep" cacheId="56" applyNumberFormats="0" applyBorderFormats="0" applyFontFormats="0" applyPatternFormats="0" applyAlignmentFormats="0" applyWidthHeightFormats="1" dataCaption="Values" showError="1" updatedVersion="4" minRefreshableVersion="3" rowGrandTotals="0" colGrandTotals="0" itemPrintTitles="1" createdVersion="4" indent="0" compact="0" compactData="0" multipleFieldFilters="0" chartFormat="4">
  <location ref="D186:E191" firstHeaderRow="1" firstDataRow="1" firstDataCol="2"/>
  <pivotFields count="16">
    <pivotField compact="0" outline="0" showAll="0" defaultSubtotal="0">
      <items count="503">
        <item x="0"/>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
        <item x="19"/>
        <item x="199"/>
        <item x="200"/>
        <item x="201"/>
        <item x="202"/>
        <item x="203"/>
        <item x="204"/>
        <item x="205"/>
        <item x="206"/>
        <item x="207"/>
        <item x="208"/>
        <item x="20"/>
        <item x="209"/>
        <item x="210"/>
        <item x="211"/>
        <item x="212"/>
        <item x="213"/>
        <item x="214"/>
        <item x="215"/>
        <item x="216"/>
        <item x="217"/>
        <item x="218"/>
        <item x="21"/>
        <item x="219"/>
        <item x="220"/>
        <item x="221"/>
        <item x="222"/>
        <item x="223"/>
        <item x="224"/>
        <item x="225"/>
        <item x="226"/>
        <item x="227"/>
        <item x="228"/>
        <item x="22"/>
        <item x="229"/>
        <item x="230"/>
        <item x="231"/>
        <item x="232"/>
        <item x="233"/>
        <item x="234"/>
        <item x="235"/>
        <item x="236"/>
        <item x="237"/>
        <item x="238"/>
        <item x="23"/>
        <item x="239"/>
        <item x="240"/>
        <item x="241"/>
        <item x="242"/>
        <item x="243"/>
        <item x="244"/>
        <item x="245"/>
        <item x="246"/>
        <item x="247"/>
        <item x="248"/>
        <item x="24"/>
        <item x="249"/>
        <item x="250"/>
        <item x="251"/>
        <item x="252"/>
        <item x="253"/>
        <item x="254"/>
        <item x="255"/>
        <item x="256"/>
        <item x="257"/>
        <item x="258"/>
        <item x="25"/>
        <item x="259"/>
        <item x="260"/>
        <item x="261"/>
        <item x="262"/>
        <item x="263"/>
        <item x="264"/>
        <item x="265"/>
        <item x="266"/>
        <item x="267"/>
        <item x="268"/>
        <item x="26"/>
        <item x="269"/>
        <item x="270"/>
        <item x="271"/>
        <item x="272"/>
        <item x="273"/>
        <item x="274"/>
        <item x="275"/>
        <item x="276"/>
        <item x="277"/>
        <item x="278"/>
        <item x="27"/>
        <item x="279"/>
        <item x="280"/>
        <item x="281"/>
        <item x="282"/>
        <item x="283"/>
        <item x="284"/>
        <item x="285"/>
        <item x="286"/>
        <item x="287"/>
        <item x="288"/>
        <item x="28"/>
        <item x="289"/>
        <item x="290"/>
        <item x="291"/>
        <item x="292"/>
        <item x="293"/>
        <item x="294"/>
        <item x="295"/>
        <item x="296"/>
        <item x="297"/>
        <item x="298"/>
        <item x="2"/>
        <item x="29"/>
        <item x="299"/>
        <item x="300"/>
        <item x="301"/>
        <item x="302"/>
        <item x="303"/>
        <item x="304"/>
        <item x="305"/>
        <item x="306"/>
        <item x="307"/>
        <item x="308"/>
        <item x="30"/>
        <item x="309"/>
        <item x="310"/>
        <item x="311"/>
        <item x="312"/>
        <item x="313"/>
        <item x="314"/>
        <item x="315"/>
        <item x="316"/>
        <item x="317"/>
        <item x="318"/>
        <item x="31"/>
        <item x="319"/>
        <item x="320"/>
        <item x="321"/>
        <item x="322"/>
        <item x="323"/>
        <item x="324"/>
        <item x="325"/>
        <item x="326"/>
        <item x="327"/>
        <item x="328"/>
        <item x="32"/>
        <item x="329"/>
        <item x="330"/>
        <item x="331"/>
        <item x="332"/>
        <item x="333"/>
        <item x="334"/>
        <item x="335"/>
        <item x="336"/>
        <item x="337"/>
        <item x="338"/>
        <item x="33"/>
        <item x="339"/>
        <item x="340"/>
        <item x="341"/>
        <item x="342"/>
        <item x="343"/>
        <item x="344"/>
        <item x="345"/>
        <item x="346"/>
        <item x="347"/>
        <item x="348"/>
        <item x="34"/>
        <item x="349"/>
        <item x="350"/>
        <item x="351"/>
        <item x="352"/>
        <item x="353"/>
        <item x="354"/>
        <item x="355"/>
        <item x="356"/>
        <item x="357"/>
        <item x="358"/>
        <item x="35"/>
        <item x="359"/>
        <item x="360"/>
        <item x="361"/>
        <item x="362"/>
        <item x="363"/>
        <item x="364"/>
        <item x="365"/>
        <item x="366"/>
        <item x="367"/>
        <item x="368"/>
        <item x="36"/>
        <item x="369"/>
        <item x="370"/>
        <item x="371"/>
        <item x="372"/>
        <item x="373"/>
        <item x="374"/>
        <item x="375"/>
        <item x="376"/>
        <item x="377"/>
        <item x="378"/>
        <item x="37"/>
        <item x="379"/>
        <item x="380"/>
        <item x="381"/>
        <item x="382"/>
        <item x="383"/>
        <item x="384"/>
        <item x="385"/>
        <item x="386"/>
        <item x="387"/>
        <item x="388"/>
        <item x="38"/>
        <item x="389"/>
        <item x="390"/>
        <item x="391"/>
        <item x="392"/>
        <item x="393"/>
        <item x="394"/>
        <item x="395"/>
        <item x="396"/>
        <item x="397"/>
        <item x="398"/>
        <item x="3"/>
        <item x="39"/>
        <item x="399"/>
        <item x="400"/>
        <item x="401"/>
        <item x="402"/>
        <item x="403"/>
        <item x="404"/>
        <item x="405"/>
        <item x="406"/>
        <item x="407"/>
        <item x="408"/>
        <item x="40"/>
        <item x="409"/>
        <item x="410"/>
        <item x="411"/>
        <item x="412"/>
        <item x="413"/>
        <item x="414"/>
        <item x="415"/>
        <item x="416"/>
        <item x="417"/>
        <item x="418"/>
        <item x="41"/>
        <item x="419"/>
        <item x="420"/>
        <item x="421"/>
        <item x="422"/>
        <item x="423"/>
        <item x="424"/>
        <item x="425"/>
        <item x="426"/>
        <item x="427"/>
        <item x="428"/>
        <item x="42"/>
        <item x="429"/>
        <item x="430"/>
        <item x="431"/>
        <item x="432"/>
        <item x="433"/>
        <item x="434"/>
        <item x="435"/>
        <item x="436"/>
        <item x="437"/>
        <item x="438"/>
        <item x="43"/>
        <item x="439"/>
        <item x="440"/>
        <item x="441"/>
        <item x="442"/>
        <item x="443"/>
        <item x="444"/>
        <item x="445"/>
        <item x="446"/>
        <item x="447"/>
        <item x="448"/>
        <item x="44"/>
        <item x="449"/>
        <item x="450"/>
        <item x="451"/>
        <item x="452"/>
        <item x="453"/>
        <item x="454"/>
        <item x="455"/>
        <item x="456"/>
        <item x="457"/>
        <item x="458"/>
        <item x="45"/>
        <item x="459"/>
        <item x="460"/>
        <item x="461"/>
        <item x="462"/>
        <item x="463"/>
        <item x="464"/>
        <item x="465"/>
        <item x="466"/>
        <item x="467"/>
        <item x="468"/>
        <item x="46"/>
        <item x="469"/>
        <item x="470"/>
        <item x="471"/>
        <item x="472"/>
        <item x="473"/>
        <item x="474"/>
        <item x="475"/>
        <item x="476"/>
        <item x="477"/>
        <item x="478"/>
        <item x="47"/>
        <item x="479"/>
        <item x="480"/>
        <item x="481"/>
        <item x="482"/>
        <item x="483"/>
        <item x="484"/>
        <item x="485"/>
        <item x="486"/>
        <item x="487"/>
        <item x="488"/>
        <item x="48"/>
        <item x="489"/>
        <item x="490"/>
        <item x="491"/>
        <item x="492"/>
        <item x="493"/>
        <item x="494"/>
        <item x="495"/>
        <item x="496"/>
        <item x="497"/>
        <item x="498"/>
        <item x="4"/>
        <item x="49"/>
        <item x="499"/>
        <item x="500"/>
        <item x="501"/>
        <item x="502"/>
        <item x="50"/>
        <item x="51"/>
        <item x="52"/>
        <item x="53"/>
        <item x="54"/>
        <item x="55"/>
        <item x="56"/>
        <item x="57"/>
        <item x="58"/>
        <item x="5"/>
        <item x="59"/>
        <item x="60"/>
        <item x="61"/>
        <item x="62"/>
        <item x="63"/>
        <item x="64"/>
        <item x="65"/>
        <item x="66"/>
        <item x="67"/>
        <item x="68"/>
        <item x="6"/>
        <item x="69"/>
        <item x="70"/>
        <item x="71"/>
        <item x="72"/>
        <item x="73"/>
        <item x="74"/>
        <item x="75"/>
        <item x="76"/>
        <item x="77"/>
        <item x="78"/>
        <item x="7"/>
        <item x="79"/>
        <item x="80"/>
        <item x="81"/>
        <item x="82"/>
        <item x="83"/>
        <item x="84"/>
        <item x="85"/>
        <item x="86"/>
        <item x="87"/>
        <item x="88"/>
        <item x="8"/>
        <item x="89"/>
        <item x="90"/>
        <item x="91"/>
        <item x="92"/>
        <item x="93"/>
        <item x="94"/>
        <item x="95"/>
        <item x="96"/>
        <item x="97"/>
        <item x="98"/>
      </items>
    </pivotField>
    <pivotField compact="0" outline="0" showAll="0" defaultSubtotal="0">
      <items count="8">
        <item x="0"/>
        <item x="2"/>
        <item x="4"/>
        <item x="7"/>
        <item x="6"/>
        <item x="1"/>
        <item x="3"/>
        <item x="5"/>
      </items>
    </pivotField>
    <pivotField axis="axisRow" compact="0" outline="0" showAll="0" defaultSubtotal="0">
      <items count="5">
        <item x="2"/>
        <item x="0"/>
        <item x="4"/>
        <item x="1"/>
        <item x="3"/>
      </items>
    </pivotField>
    <pivotField compact="0" outline="0" showAll="0" defaultSubtotal="0">
      <items count="5">
        <item x="4"/>
        <item x="0"/>
        <item x="1"/>
        <item x="2"/>
        <item x="3"/>
      </items>
    </pivotField>
    <pivotField compact="0" outline="0" showAll="0" defaultSubtotal="0"/>
    <pivotField compact="0" outline="0" showAll="0" defaultSubtotal="0"/>
    <pivotField compact="0" outline="0" showAll="0" defaultSubtotal="0">
      <items count="4">
        <item x="3"/>
        <item x="2"/>
        <item x="1"/>
        <item x="0"/>
      </items>
    </pivotField>
    <pivotField compact="0" outline="0" showAll="0" defaultSubtotal="0">
      <items count="6">
        <item x="4"/>
        <item x="5"/>
        <item x="3"/>
        <item x="0"/>
        <item x="2"/>
        <item x="1"/>
      </items>
    </pivotField>
    <pivotField axis="axisRow" compact="0" outline="0" showAll="0" defaultSubtotal="0">
      <items count="5">
        <item x="4"/>
        <item x="0"/>
        <item x="3"/>
        <item x="2"/>
        <item x="1"/>
      </items>
    </pivotField>
    <pivotField compact="0" outline="0" showAll="0" defaultSubtotal="0"/>
    <pivotField compact="0" outline="0" showAll="0" defaultSubtotal="0"/>
    <pivotField compact="0" outline="0" showAll="0" defaultSubtotal="0">
      <items count="102">
        <item x="60"/>
        <item x="42"/>
        <item x="37"/>
        <item x="76"/>
        <item x="99"/>
        <item x="21"/>
        <item x="70"/>
        <item x="51"/>
        <item x="62"/>
        <item x="16"/>
        <item x="74"/>
        <item x="8"/>
        <item x="66"/>
        <item x="78"/>
        <item x="2"/>
        <item x="45"/>
        <item x="86"/>
        <item x="77"/>
        <item x="95"/>
        <item x="90"/>
        <item x="88"/>
        <item x="80"/>
        <item x="65"/>
        <item x="56"/>
        <item x="34"/>
        <item x="64"/>
        <item x="29"/>
        <item x="7"/>
        <item x="53"/>
        <item x="35"/>
        <item x="100"/>
        <item x="98"/>
        <item x="38"/>
        <item x="9"/>
        <item x="39"/>
        <item x="59"/>
        <item x="22"/>
        <item x="4"/>
        <item x="11"/>
        <item x="0"/>
        <item x="52"/>
        <item x="28"/>
        <item x="19"/>
        <item x="25"/>
        <item x="92"/>
        <item x="26"/>
        <item x="63"/>
        <item x="23"/>
        <item x="85"/>
        <item x="101"/>
        <item x="73"/>
        <item x="81"/>
        <item x="96"/>
        <item x="12"/>
        <item x="97"/>
        <item x="24"/>
        <item x="30"/>
        <item x="87"/>
        <item x="84"/>
        <item x="57"/>
        <item x="20"/>
        <item x="32"/>
        <item x="61"/>
        <item x="91"/>
        <item x="47"/>
        <item x="14"/>
        <item x="58"/>
        <item x="40"/>
        <item x="54"/>
        <item x="49"/>
        <item x="6"/>
        <item x="46"/>
        <item x="17"/>
        <item x="55"/>
        <item x="41"/>
        <item x="5"/>
        <item x="15"/>
        <item x="67"/>
        <item x="27"/>
        <item x="33"/>
        <item x="43"/>
        <item x="1"/>
        <item x="3"/>
        <item x="68"/>
        <item x="75"/>
        <item x="94"/>
        <item x="83"/>
        <item x="13"/>
        <item x="89"/>
        <item x="18"/>
        <item x="48"/>
        <item x="50"/>
        <item x="31"/>
        <item x="79"/>
        <item x="36"/>
        <item x="93"/>
        <item x="69"/>
        <item x="72"/>
        <item x="71"/>
        <item x="10"/>
        <item x="44"/>
        <item x="82"/>
      </items>
    </pivotField>
    <pivotField compact="0" outline="0" showAll="0" defaultSubtotal="0">
      <items count="102">
        <item x="85"/>
        <item x="101"/>
        <item x="73"/>
        <item x="81"/>
        <item x="96"/>
        <item x="12"/>
        <item x="97"/>
        <item x="24"/>
        <item x="30"/>
        <item x="87"/>
        <item x="84"/>
        <item x="34"/>
        <item x="64"/>
        <item x="29"/>
        <item x="7"/>
        <item x="53"/>
        <item x="35"/>
        <item x="100"/>
        <item x="98"/>
        <item x="38"/>
        <item x="9"/>
        <item x="39"/>
        <item x="59"/>
        <item x="22"/>
        <item x="4"/>
        <item x="11"/>
        <item x="0"/>
        <item x="52"/>
        <item x="28"/>
        <item x="19"/>
        <item x="25"/>
        <item x="92"/>
        <item x="26"/>
        <item x="63"/>
        <item x="23"/>
        <item x="68"/>
        <item x="75"/>
        <item x="94"/>
        <item x="83"/>
        <item x="13"/>
        <item x="89"/>
        <item x="18"/>
        <item x="48"/>
        <item x="50"/>
        <item x="31"/>
        <item x="79"/>
        <item x="36"/>
        <item x="93"/>
        <item x="69"/>
        <item x="72"/>
        <item x="71"/>
        <item x="10"/>
        <item x="44"/>
        <item x="82"/>
        <item x="60"/>
        <item x="42"/>
        <item x="37"/>
        <item x="76"/>
        <item x="99"/>
        <item x="21"/>
        <item x="70"/>
        <item x="51"/>
        <item x="62"/>
        <item x="16"/>
        <item x="74"/>
        <item x="8"/>
        <item x="66"/>
        <item x="78"/>
        <item x="2"/>
        <item x="45"/>
        <item x="86"/>
        <item x="77"/>
        <item x="95"/>
        <item x="90"/>
        <item x="88"/>
        <item x="80"/>
        <item x="65"/>
        <item x="56"/>
        <item x="57"/>
        <item x="20"/>
        <item x="32"/>
        <item x="61"/>
        <item x="91"/>
        <item x="47"/>
        <item x="14"/>
        <item x="58"/>
        <item x="40"/>
        <item x="54"/>
        <item x="49"/>
        <item x="6"/>
        <item x="46"/>
        <item x="17"/>
        <item x="55"/>
        <item x="41"/>
        <item x="5"/>
        <item x="15"/>
        <item x="67"/>
        <item x="27"/>
        <item x="33"/>
        <item x="43"/>
        <item x="1"/>
        <item x="3"/>
      </items>
    </pivotField>
    <pivotField compact="0" outline="0" showAll="0" defaultSubtotal="0">
      <items count="117">
        <item x="36"/>
        <item x="104"/>
        <item x="32"/>
        <item x="81"/>
        <item x="99"/>
        <item x="26"/>
        <item x="54"/>
        <item x="88"/>
        <item x="60"/>
        <item x="51"/>
        <item x="64"/>
        <item x="21"/>
        <item x="100"/>
        <item x="103"/>
        <item x="46"/>
        <item x="68"/>
        <item x="82"/>
        <item x="101"/>
        <item x="53"/>
        <item x="109"/>
        <item x="28"/>
        <item x="70"/>
        <item x="66"/>
        <item x="77"/>
        <item x="57"/>
        <item x="89"/>
        <item x="71"/>
        <item x="106"/>
        <item x="20"/>
        <item x="14"/>
        <item x="59"/>
        <item x="65"/>
        <item x="86"/>
        <item x="52"/>
        <item x="76"/>
        <item x="47"/>
        <item x="38"/>
        <item x="2"/>
        <item x="0"/>
        <item x="93"/>
        <item x="91"/>
        <item x="33"/>
        <item x="102"/>
        <item x="108"/>
        <item x="25"/>
        <item x="90"/>
        <item x="22"/>
        <item x="85"/>
        <item x="63"/>
        <item x="49"/>
        <item x="7"/>
        <item x="97"/>
        <item x="69"/>
        <item x="74"/>
        <item x="107"/>
        <item x="9"/>
        <item x="79"/>
        <item x="8"/>
        <item x="116"/>
        <item x="43"/>
        <item x="87"/>
        <item x="94"/>
        <item x="30"/>
        <item x="16"/>
        <item x="18"/>
        <item x="10"/>
        <item x="37"/>
        <item x="84"/>
        <item x="1"/>
        <item x="3"/>
        <item x="105"/>
        <item x="83"/>
        <item x="45"/>
        <item x="95"/>
        <item x="55"/>
        <item x="48"/>
        <item x="13"/>
        <item x="96"/>
        <item x="40"/>
        <item x="39"/>
        <item x="41"/>
        <item x="61"/>
        <item x="114"/>
        <item x="4"/>
        <item x="24"/>
        <item x="12"/>
        <item x="50"/>
        <item x="27"/>
        <item x="115"/>
        <item x="44"/>
        <item x="35"/>
        <item x="29"/>
        <item x="67"/>
        <item x="56"/>
        <item x="80"/>
        <item x="19"/>
        <item x="34"/>
        <item x="58"/>
        <item x="113"/>
        <item x="112"/>
        <item x="78"/>
        <item x="92"/>
        <item x="17"/>
        <item x="73"/>
        <item x="62"/>
        <item x="6"/>
        <item x="98"/>
        <item x="72"/>
        <item x="11"/>
        <item x="42"/>
        <item x="5"/>
        <item x="23"/>
        <item x="31"/>
        <item x="110"/>
        <item x="111"/>
        <item x="15"/>
        <item x="75"/>
      </items>
    </pivotField>
    <pivotField compact="0" outline="0" dragToRow="0" dragToCol="0" dragToPage="0" showAll="0" defaultSubtotal="0"/>
    <pivotField compact="0" outline="0" dragToRow="0" dragToCol="0" dragToPage="0" showAll="0" defaultSubtotal="0"/>
  </pivotFields>
  <rowFields count="2">
    <field x="8"/>
    <field x="2"/>
  </rowFields>
  <rowItems count="5">
    <i>
      <x/>
      <x v="2"/>
    </i>
    <i>
      <x v="1"/>
      <x v="1"/>
    </i>
    <i>
      <x v="2"/>
      <x v="4"/>
    </i>
    <i>
      <x v="3"/>
      <x/>
    </i>
    <i>
      <x v="4"/>
      <x v="3"/>
    </i>
  </rowItems>
  <colItems count="1">
    <i/>
  </colItems>
  <pivotTableStyleInfo name="PivotStyleMedium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T_Top_Sales_Rep" cacheId="56" applyNumberFormats="0" applyBorderFormats="0" applyFontFormats="0" applyPatternFormats="0" applyAlignmentFormats="0" applyWidthHeightFormats="1" dataCaption="Values" showError="1" updatedVersion="4" minRefreshableVersion="3" rowGrandTotals="0" colGrandTotals="0" itemPrintTitles="1" createdVersion="4" indent="0" compact="0" compactData="0" multipleFieldFilters="0" chartFormat="4">
  <location ref="B132:H138" firstHeaderRow="1" firstDataRow="2" firstDataCol="1" rowPageCount="1" colPageCount="1"/>
  <pivotFields count="16">
    <pivotField compact="0" outline="0" showAll="0" defaultSubtotal="0">
      <items count="503">
        <item x="0"/>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
        <item x="19"/>
        <item x="199"/>
        <item x="200"/>
        <item x="201"/>
        <item x="202"/>
        <item x="203"/>
        <item x="204"/>
        <item x="205"/>
        <item x="206"/>
        <item x="207"/>
        <item x="208"/>
        <item x="20"/>
        <item x="209"/>
        <item x="210"/>
        <item x="211"/>
        <item x="212"/>
        <item x="213"/>
        <item x="214"/>
        <item x="215"/>
        <item x="216"/>
        <item x="217"/>
        <item x="218"/>
        <item x="21"/>
        <item x="219"/>
        <item x="220"/>
        <item x="221"/>
        <item x="222"/>
        <item x="223"/>
        <item x="224"/>
        <item x="225"/>
        <item x="226"/>
        <item x="227"/>
        <item x="228"/>
        <item x="22"/>
        <item x="229"/>
        <item x="230"/>
        <item x="231"/>
        <item x="232"/>
        <item x="233"/>
        <item x="234"/>
        <item x="235"/>
        <item x="236"/>
        <item x="237"/>
        <item x="238"/>
        <item x="23"/>
        <item x="239"/>
        <item x="240"/>
        <item x="241"/>
        <item x="242"/>
        <item x="243"/>
        <item x="244"/>
        <item x="245"/>
        <item x="246"/>
        <item x="247"/>
        <item x="248"/>
        <item x="24"/>
        <item x="249"/>
        <item x="250"/>
        <item x="251"/>
        <item x="252"/>
        <item x="253"/>
        <item x="254"/>
        <item x="255"/>
        <item x="256"/>
        <item x="257"/>
        <item x="258"/>
        <item x="25"/>
        <item x="259"/>
        <item x="260"/>
        <item x="261"/>
        <item x="262"/>
        <item x="263"/>
        <item x="264"/>
        <item x="265"/>
        <item x="266"/>
        <item x="267"/>
        <item x="268"/>
        <item x="26"/>
        <item x="269"/>
        <item x="270"/>
        <item x="271"/>
        <item x="272"/>
        <item x="273"/>
        <item x="274"/>
        <item x="275"/>
        <item x="276"/>
        <item x="277"/>
        <item x="278"/>
        <item x="27"/>
        <item x="279"/>
        <item x="280"/>
        <item x="281"/>
        <item x="282"/>
        <item x="283"/>
        <item x="284"/>
        <item x="285"/>
        <item x="286"/>
        <item x="287"/>
        <item x="288"/>
        <item x="28"/>
        <item x="289"/>
        <item x="290"/>
        <item x="291"/>
        <item x="292"/>
        <item x="293"/>
        <item x="294"/>
        <item x="295"/>
        <item x="296"/>
        <item x="297"/>
        <item x="298"/>
        <item x="2"/>
        <item x="29"/>
        <item x="299"/>
        <item x="300"/>
        <item x="301"/>
        <item x="302"/>
        <item x="303"/>
        <item x="304"/>
        <item x="305"/>
        <item x="306"/>
        <item x="307"/>
        <item x="308"/>
        <item x="30"/>
        <item x="309"/>
        <item x="310"/>
        <item x="311"/>
        <item x="312"/>
        <item x="313"/>
        <item x="314"/>
        <item x="315"/>
        <item x="316"/>
        <item x="317"/>
        <item x="318"/>
        <item x="31"/>
        <item x="319"/>
        <item x="320"/>
        <item x="321"/>
        <item x="322"/>
        <item x="323"/>
        <item x="324"/>
        <item x="325"/>
        <item x="326"/>
        <item x="327"/>
        <item x="328"/>
        <item x="32"/>
        <item x="329"/>
        <item x="330"/>
        <item x="331"/>
        <item x="332"/>
        <item x="333"/>
        <item x="334"/>
        <item x="335"/>
        <item x="336"/>
        <item x="337"/>
        <item x="338"/>
        <item x="33"/>
        <item x="339"/>
        <item x="340"/>
        <item x="341"/>
        <item x="342"/>
        <item x="343"/>
        <item x="344"/>
        <item x="345"/>
        <item x="346"/>
        <item x="347"/>
        <item x="348"/>
        <item x="34"/>
        <item x="349"/>
        <item x="350"/>
        <item x="351"/>
        <item x="352"/>
        <item x="353"/>
        <item x="354"/>
        <item x="355"/>
        <item x="356"/>
        <item x="357"/>
        <item x="358"/>
        <item x="35"/>
        <item x="359"/>
        <item x="360"/>
        <item x="361"/>
        <item x="362"/>
        <item x="363"/>
        <item x="364"/>
        <item x="365"/>
        <item x="366"/>
        <item x="367"/>
        <item x="368"/>
        <item x="36"/>
        <item x="369"/>
        <item x="370"/>
        <item x="371"/>
        <item x="372"/>
        <item x="373"/>
        <item x="374"/>
        <item x="375"/>
        <item x="376"/>
        <item x="377"/>
        <item x="378"/>
        <item x="37"/>
        <item x="379"/>
        <item x="380"/>
        <item x="381"/>
        <item x="382"/>
        <item x="383"/>
        <item x="384"/>
        <item x="385"/>
        <item x="386"/>
        <item x="387"/>
        <item x="388"/>
        <item x="38"/>
        <item x="389"/>
        <item x="390"/>
        <item x="391"/>
        <item x="392"/>
        <item x="393"/>
        <item x="394"/>
        <item x="395"/>
        <item x="396"/>
        <item x="397"/>
        <item x="398"/>
        <item x="3"/>
        <item x="39"/>
        <item x="399"/>
        <item x="400"/>
        <item x="401"/>
        <item x="402"/>
        <item x="403"/>
        <item x="404"/>
        <item x="405"/>
        <item x="406"/>
        <item x="407"/>
        <item x="408"/>
        <item x="40"/>
        <item x="409"/>
        <item x="410"/>
        <item x="411"/>
        <item x="412"/>
        <item x="413"/>
        <item x="414"/>
        <item x="415"/>
        <item x="416"/>
        <item x="417"/>
        <item x="418"/>
        <item x="41"/>
        <item x="419"/>
        <item x="420"/>
        <item x="421"/>
        <item x="422"/>
        <item x="423"/>
        <item x="424"/>
        <item x="425"/>
        <item x="426"/>
        <item x="427"/>
        <item x="428"/>
        <item x="42"/>
        <item x="429"/>
        <item x="430"/>
        <item x="431"/>
        <item x="432"/>
        <item x="433"/>
        <item x="434"/>
        <item x="435"/>
        <item x="436"/>
        <item x="437"/>
        <item x="438"/>
        <item x="43"/>
        <item x="439"/>
        <item x="440"/>
        <item x="441"/>
        <item x="442"/>
        <item x="443"/>
        <item x="444"/>
        <item x="445"/>
        <item x="446"/>
        <item x="447"/>
        <item x="448"/>
        <item x="44"/>
        <item x="449"/>
        <item x="450"/>
        <item x="451"/>
        <item x="452"/>
        <item x="453"/>
        <item x="454"/>
        <item x="455"/>
        <item x="456"/>
        <item x="457"/>
        <item x="458"/>
        <item x="45"/>
        <item x="459"/>
        <item x="460"/>
        <item x="461"/>
        <item x="462"/>
        <item x="463"/>
        <item x="464"/>
        <item x="465"/>
        <item x="466"/>
        <item x="467"/>
        <item x="468"/>
        <item x="46"/>
        <item x="469"/>
        <item x="470"/>
        <item x="471"/>
        <item x="472"/>
        <item x="473"/>
        <item x="474"/>
        <item x="475"/>
        <item x="476"/>
        <item x="477"/>
        <item x="478"/>
        <item x="47"/>
        <item x="479"/>
        <item x="480"/>
        <item x="481"/>
        <item x="482"/>
        <item x="483"/>
        <item x="484"/>
        <item x="485"/>
        <item x="486"/>
        <item x="487"/>
        <item x="488"/>
        <item x="48"/>
        <item x="489"/>
        <item x="490"/>
        <item x="491"/>
        <item x="492"/>
        <item x="493"/>
        <item x="494"/>
        <item x="495"/>
        <item x="496"/>
        <item x="497"/>
        <item x="498"/>
        <item x="4"/>
        <item x="49"/>
        <item x="499"/>
        <item x="500"/>
        <item x="501"/>
        <item x="502"/>
        <item x="50"/>
        <item x="51"/>
        <item x="52"/>
        <item x="53"/>
        <item x="54"/>
        <item x="55"/>
        <item x="56"/>
        <item x="57"/>
        <item x="58"/>
        <item x="5"/>
        <item x="59"/>
        <item x="60"/>
        <item x="61"/>
        <item x="62"/>
        <item x="63"/>
        <item x="64"/>
        <item x="65"/>
        <item x="66"/>
        <item x="67"/>
        <item x="68"/>
        <item x="6"/>
        <item x="69"/>
        <item x="70"/>
        <item x="71"/>
        <item x="72"/>
        <item x="73"/>
        <item x="74"/>
        <item x="75"/>
        <item x="76"/>
        <item x="77"/>
        <item x="78"/>
        <item x="7"/>
        <item x="79"/>
        <item x="80"/>
        <item x="81"/>
        <item x="82"/>
        <item x="83"/>
        <item x="84"/>
        <item x="85"/>
        <item x="86"/>
        <item x="87"/>
        <item x="88"/>
        <item x="8"/>
        <item x="89"/>
        <item x="90"/>
        <item x="91"/>
        <item x="92"/>
        <item x="93"/>
        <item x="94"/>
        <item x="95"/>
        <item x="96"/>
        <item x="97"/>
        <item x="98"/>
      </items>
    </pivotField>
    <pivotField compact="0" outline="0" showAll="0" defaultSubtotal="0">
      <items count="8">
        <item x="0"/>
        <item x="2"/>
        <item x="4"/>
        <item x="7"/>
        <item x="6"/>
        <item x="1"/>
        <item x="3"/>
        <item x="5"/>
      </items>
    </pivotField>
    <pivotField compact="0" outline="0" showAll="0" defaultSubtotal="0">
      <items count="5">
        <item x="2"/>
        <item x="0"/>
        <item x="4"/>
        <item x="1"/>
        <item x="3"/>
      </items>
    </pivotField>
    <pivotField axis="axisPage" compact="0" outline="0" multipleItemSelectionAllowed="1" showAll="0" defaultSubtotal="0">
      <items count="5">
        <item x="4"/>
        <item x="0"/>
        <item x="1"/>
        <item x="2"/>
        <item x="3"/>
      </items>
    </pivotField>
    <pivotField compact="0" outline="0" showAll="0" defaultSubtotal="0"/>
    <pivotField dataField="1" compact="0" outline="0" showAll="0" defaultSubtotal="0"/>
    <pivotField compact="0" outline="0" showAll="0" defaultSubtotal="0">
      <items count="4">
        <item x="3"/>
        <item x="2"/>
        <item x="1"/>
        <item x="0"/>
      </items>
    </pivotField>
    <pivotField axis="axisCol" compact="0" outline="0" showAll="0" defaultSubtotal="0">
      <items count="6">
        <item x="4"/>
        <item x="5"/>
        <item x="3"/>
        <item x="0"/>
        <item x="2"/>
        <item x="1"/>
      </items>
    </pivotField>
    <pivotField axis="axisRow" compact="0" outline="0" showAll="0" defaultSubtotal="0">
      <items count="5">
        <item x="4"/>
        <item x="0"/>
        <item x="3"/>
        <item x="2"/>
        <item x="1"/>
      </items>
    </pivotField>
    <pivotField compact="0" outline="0" showAll="0" defaultSubtotal="0"/>
    <pivotField compact="0" outline="0" showAll="0" defaultSubtotal="0"/>
    <pivotField compact="0" outline="0" showAll="0" defaultSubtotal="0">
      <items count="102">
        <item x="60"/>
        <item x="42"/>
        <item x="37"/>
        <item x="76"/>
        <item x="99"/>
        <item x="21"/>
        <item x="70"/>
        <item x="51"/>
        <item x="62"/>
        <item x="16"/>
        <item x="74"/>
        <item x="8"/>
        <item x="66"/>
        <item x="78"/>
        <item x="2"/>
        <item x="45"/>
        <item x="86"/>
        <item x="77"/>
        <item x="95"/>
        <item x="90"/>
        <item x="88"/>
        <item x="80"/>
        <item x="65"/>
        <item x="56"/>
        <item x="34"/>
        <item x="64"/>
        <item x="29"/>
        <item x="7"/>
        <item x="53"/>
        <item x="35"/>
        <item x="100"/>
        <item x="98"/>
        <item x="38"/>
        <item x="9"/>
        <item x="39"/>
        <item x="59"/>
        <item x="22"/>
        <item x="4"/>
        <item x="11"/>
        <item x="0"/>
        <item x="52"/>
        <item x="28"/>
        <item x="19"/>
        <item x="25"/>
        <item x="92"/>
        <item x="26"/>
        <item x="63"/>
        <item x="23"/>
        <item x="85"/>
        <item x="101"/>
        <item x="73"/>
        <item x="81"/>
        <item x="96"/>
        <item x="12"/>
        <item x="97"/>
        <item x="24"/>
        <item x="30"/>
        <item x="87"/>
        <item x="84"/>
        <item x="57"/>
        <item x="20"/>
        <item x="32"/>
        <item x="61"/>
        <item x="91"/>
        <item x="47"/>
        <item x="14"/>
        <item x="58"/>
        <item x="40"/>
        <item x="54"/>
        <item x="49"/>
        <item x="6"/>
        <item x="46"/>
        <item x="17"/>
        <item x="55"/>
        <item x="41"/>
        <item x="5"/>
        <item x="15"/>
        <item x="67"/>
        <item x="27"/>
        <item x="33"/>
        <item x="43"/>
        <item x="1"/>
        <item x="3"/>
        <item x="68"/>
        <item x="75"/>
        <item x="94"/>
        <item x="83"/>
        <item x="13"/>
        <item x="89"/>
        <item x="18"/>
        <item x="48"/>
        <item x="50"/>
        <item x="31"/>
        <item x="79"/>
        <item x="36"/>
        <item x="93"/>
        <item x="69"/>
        <item x="72"/>
        <item x="71"/>
        <item x="10"/>
        <item x="44"/>
        <item x="82"/>
      </items>
    </pivotField>
    <pivotField compact="0" outline="0" showAll="0" defaultSubtotal="0">
      <items count="102">
        <item x="85"/>
        <item x="101"/>
        <item x="73"/>
        <item x="81"/>
        <item x="96"/>
        <item x="12"/>
        <item x="97"/>
        <item x="24"/>
        <item x="30"/>
        <item x="87"/>
        <item x="84"/>
        <item x="34"/>
        <item x="64"/>
        <item x="29"/>
        <item x="7"/>
        <item x="53"/>
        <item x="35"/>
        <item x="100"/>
        <item x="98"/>
        <item x="38"/>
        <item x="9"/>
        <item x="39"/>
        <item x="59"/>
        <item x="22"/>
        <item x="4"/>
        <item x="11"/>
        <item x="0"/>
        <item x="52"/>
        <item x="28"/>
        <item x="19"/>
        <item x="25"/>
        <item x="92"/>
        <item x="26"/>
        <item x="63"/>
        <item x="23"/>
        <item x="68"/>
        <item x="75"/>
        <item x="94"/>
        <item x="83"/>
        <item x="13"/>
        <item x="89"/>
        <item x="18"/>
        <item x="48"/>
        <item x="50"/>
        <item x="31"/>
        <item x="79"/>
        <item x="36"/>
        <item x="93"/>
        <item x="69"/>
        <item x="72"/>
        <item x="71"/>
        <item x="10"/>
        <item x="44"/>
        <item x="82"/>
        <item x="60"/>
        <item x="42"/>
        <item x="37"/>
        <item x="76"/>
        <item x="99"/>
        <item x="21"/>
        <item x="70"/>
        <item x="51"/>
        <item x="62"/>
        <item x="16"/>
        <item x="74"/>
        <item x="8"/>
        <item x="66"/>
        <item x="78"/>
        <item x="2"/>
        <item x="45"/>
        <item x="86"/>
        <item x="77"/>
        <item x="95"/>
        <item x="90"/>
        <item x="88"/>
        <item x="80"/>
        <item x="65"/>
        <item x="56"/>
        <item x="57"/>
        <item x="20"/>
        <item x="32"/>
        <item x="61"/>
        <item x="91"/>
        <item x="47"/>
        <item x="14"/>
        <item x="58"/>
        <item x="40"/>
        <item x="54"/>
        <item x="49"/>
        <item x="6"/>
        <item x="46"/>
        <item x="17"/>
        <item x="55"/>
        <item x="41"/>
        <item x="5"/>
        <item x="15"/>
        <item x="67"/>
        <item x="27"/>
        <item x="33"/>
        <item x="43"/>
        <item x="1"/>
        <item x="3"/>
      </items>
    </pivotField>
    <pivotField compact="0" outline="0" showAll="0" defaultSubtotal="0">
      <items count="117">
        <item x="36"/>
        <item x="104"/>
        <item x="32"/>
        <item x="81"/>
        <item x="99"/>
        <item x="26"/>
        <item x="54"/>
        <item x="88"/>
        <item x="60"/>
        <item x="51"/>
        <item x="64"/>
        <item x="21"/>
        <item x="100"/>
        <item x="103"/>
        <item x="46"/>
        <item x="68"/>
        <item x="82"/>
        <item x="101"/>
        <item x="53"/>
        <item x="109"/>
        <item x="28"/>
        <item x="70"/>
        <item x="66"/>
        <item x="77"/>
        <item x="57"/>
        <item x="89"/>
        <item x="71"/>
        <item x="106"/>
        <item x="20"/>
        <item x="14"/>
        <item x="59"/>
        <item x="65"/>
        <item x="86"/>
        <item x="52"/>
        <item x="76"/>
        <item x="47"/>
        <item x="38"/>
        <item x="2"/>
        <item x="0"/>
        <item x="93"/>
        <item x="91"/>
        <item x="33"/>
        <item x="102"/>
        <item x="108"/>
        <item x="25"/>
        <item x="90"/>
        <item x="22"/>
        <item x="85"/>
        <item x="63"/>
        <item x="49"/>
        <item x="7"/>
        <item x="97"/>
        <item x="69"/>
        <item x="74"/>
        <item x="107"/>
        <item x="9"/>
        <item x="79"/>
        <item x="8"/>
        <item x="116"/>
        <item x="43"/>
        <item x="87"/>
        <item x="94"/>
        <item x="30"/>
        <item x="16"/>
        <item x="18"/>
        <item x="10"/>
        <item x="37"/>
        <item x="84"/>
        <item x="1"/>
        <item x="3"/>
        <item x="105"/>
        <item x="83"/>
        <item x="45"/>
        <item x="95"/>
        <item x="55"/>
        <item x="48"/>
        <item x="13"/>
        <item x="96"/>
        <item x="40"/>
        <item x="39"/>
        <item x="41"/>
        <item x="61"/>
        <item x="114"/>
        <item x="4"/>
        <item x="24"/>
        <item x="12"/>
        <item x="50"/>
        <item x="27"/>
        <item x="115"/>
        <item x="44"/>
        <item x="35"/>
        <item x="29"/>
        <item x="67"/>
        <item x="56"/>
        <item x="80"/>
        <item x="19"/>
        <item x="34"/>
        <item x="58"/>
        <item x="113"/>
        <item x="112"/>
        <item x="78"/>
        <item x="92"/>
        <item x="17"/>
        <item x="73"/>
        <item x="62"/>
        <item x="6"/>
        <item x="98"/>
        <item x="72"/>
        <item x="11"/>
        <item x="42"/>
        <item x="5"/>
        <item x="23"/>
        <item x="31"/>
        <item x="110"/>
        <item x="111"/>
        <item x="15"/>
        <item x="75"/>
      </items>
    </pivotField>
    <pivotField compact="0" outline="0" dragToRow="0" dragToCol="0" dragToPage="0" showAll="0" defaultSubtotal="0"/>
    <pivotField compact="0" outline="0" dragToRow="0" dragToCol="0" dragToPage="0" showAll="0" defaultSubtotal="0"/>
  </pivotFields>
  <rowFields count="1">
    <field x="8"/>
  </rowFields>
  <rowItems count="5">
    <i>
      <x/>
    </i>
    <i>
      <x v="1"/>
    </i>
    <i>
      <x v="2"/>
    </i>
    <i>
      <x v="3"/>
    </i>
    <i>
      <x v="4"/>
    </i>
  </rowItems>
  <colFields count="1">
    <field x="7"/>
  </colFields>
  <colItems count="6">
    <i>
      <x/>
    </i>
    <i>
      <x v="1"/>
    </i>
    <i>
      <x v="2"/>
    </i>
    <i>
      <x v="3"/>
    </i>
    <i>
      <x v="4"/>
    </i>
    <i>
      <x v="5"/>
    </i>
  </colItems>
  <pageFields count="1">
    <pageField fld="3" hier="-1"/>
  </pageFields>
  <dataFields count="1">
    <dataField name="Sum of Actual Revenue ($000)" fld="5" baseField="0" baseItem="0"/>
  </dataFields>
  <pivotTableStyleInfo name="PivotStyleMedium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T_Rep_Contribtion" cacheId="56" applyNumberFormats="0" applyBorderFormats="0" applyFontFormats="0" applyPatternFormats="0" applyAlignmentFormats="0" applyWidthHeightFormats="1" dataCaption="Values" updatedVersion="4" minRefreshableVersion="3" colGrandTotals="0" itemPrintTitles="1" createdVersion="4" indent="0" outline="1" outlineData="1" multipleFieldFilters="0" chartFormat="2">
  <location ref="B69:H76" firstHeaderRow="1" firstDataRow="2" firstDataCol="1" rowPageCount="2" colPageCount="1"/>
  <pivotFields count="16">
    <pivotField showAll="0"/>
    <pivotField axis="axisPage" multipleItemSelectionAllowed="1" showAll="0">
      <items count="9">
        <item x="0"/>
        <item x="2"/>
        <item x="4"/>
        <item x="7"/>
        <item x="6"/>
        <item x="1"/>
        <item x="3"/>
        <item x="5"/>
        <item t="default"/>
      </items>
    </pivotField>
    <pivotField showAll="0">
      <items count="6">
        <item x="2"/>
        <item x="0"/>
        <item x="4"/>
        <item x="1"/>
        <item x="3"/>
        <item t="default"/>
      </items>
    </pivotField>
    <pivotField axis="axisPage" multipleItemSelectionAllowed="1" showAll="0">
      <items count="6">
        <item x="4"/>
        <item x="0"/>
        <item x="1"/>
        <item x="2"/>
        <item x="3"/>
        <item t="default"/>
      </items>
    </pivotField>
    <pivotField showAll="0"/>
    <pivotField dataField="1" showAll="0"/>
    <pivotField showAll="0">
      <items count="5">
        <item x="3"/>
        <item x="2"/>
        <item x="1"/>
        <item x="0"/>
        <item t="default"/>
      </items>
    </pivotField>
    <pivotField axis="axisCol" showAll="0">
      <items count="7">
        <item x="4"/>
        <item x="5"/>
        <item x="3"/>
        <item x="0"/>
        <item x="2"/>
        <item x="1"/>
        <item t="default"/>
      </items>
    </pivotField>
    <pivotField axis="axisRow" showAll="0">
      <items count="6">
        <item x="4"/>
        <item x="0"/>
        <item x="3"/>
        <item x="2"/>
        <item x="1"/>
        <item t="default"/>
      </items>
    </pivotField>
    <pivotField showAll="0"/>
    <pivotField showAll="0"/>
    <pivotField showAll="0"/>
    <pivotField showAll="0"/>
    <pivotField showAll="0"/>
    <pivotField dragToRow="0" dragToCol="0" dragToPage="0" showAll="0" defaultSubtotal="0"/>
    <pivotField dragToRow="0" dragToCol="0" dragToPage="0" showAll="0" defaultSubtotal="0"/>
  </pivotFields>
  <rowFields count="1">
    <field x="8"/>
  </rowFields>
  <rowItems count="6">
    <i>
      <x/>
    </i>
    <i>
      <x v="1"/>
    </i>
    <i>
      <x v="2"/>
    </i>
    <i>
      <x v="3"/>
    </i>
    <i>
      <x v="4"/>
    </i>
    <i t="grand">
      <x/>
    </i>
  </rowItems>
  <colFields count="1">
    <field x="7"/>
  </colFields>
  <colItems count="6">
    <i>
      <x/>
    </i>
    <i>
      <x v="1"/>
    </i>
    <i>
      <x v="2"/>
    </i>
    <i>
      <x v="3"/>
    </i>
    <i>
      <x v="4"/>
    </i>
    <i>
      <x v="5"/>
    </i>
  </colItems>
  <pageFields count="2">
    <pageField fld="3" hier="-1"/>
    <pageField fld="1" hier="-1"/>
  </pageFields>
  <dataFields count="1">
    <dataField name="Sum of Actual Revenue ($000)" fld="5" showDataAs="percentOfCol" baseField="0" baseItem="0" numFmtId="10"/>
  </dataFields>
  <pivotTableStyleInfo name="PivotStyleMedium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T_ProductContribution" cacheId="56" applyNumberFormats="0" applyBorderFormats="0" applyFontFormats="0" applyPatternFormats="0" applyAlignmentFormats="0" applyWidthHeightFormats="1" dataCaption="Values" updatedVersion="4" minRefreshableVersion="3" colGrandTotals="0" itemPrintTitles="1" createdVersion="4" indent="0" outline="1" outlineData="1" multipleFieldFilters="0" chartFormat="2">
  <location ref="B90:H97" firstHeaderRow="1" firstDataRow="2" firstDataCol="1" rowPageCount="1" colPageCount="1"/>
  <pivotFields count="16">
    <pivotField showAll="0"/>
    <pivotField axis="axisPage" multipleItemSelectionAllowed="1" showAll="0">
      <items count="9">
        <item x="0"/>
        <item x="2"/>
        <item x="4"/>
        <item x="7"/>
        <item x="6"/>
        <item x="1"/>
        <item x="3"/>
        <item x="5"/>
        <item t="default"/>
      </items>
    </pivotField>
    <pivotField showAll="0">
      <items count="6">
        <item x="2"/>
        <item x="0"/>
        <item x="4"/>
        <item x="1"/>
        <item x="3"/>
        <item t="default"/>
      </items>
    </pivotField>
    <pivotField axis="axisRow" showAll="0">
      <items count="6">
        <item x="4"/>
        <item x="0"/>
        <item x="1"/>
        <item x="2"/>
        <item x="3"/>
        <item t="default"/>
      </items>
    </pivotField>
    <pivotField showAll="0"/>
    <pivotField dataField="1" showAll="0"/>
    <pivotField showAll="0">
      <items count="5">
        <item x="3"/>
        <item x="2"/>
        <item x="1"/>
        <item x="0"/>
        <item t="default"/>
      </items>
    </pivotField>
    <pivotField axis="axisCol" showAll="0">
      <items count="7">
        <item x="4"/>
        <item x="5"/>
        <item x="3"/>
        <item x="0"/>
        <item x="2"/>
        <item x="1"/>
        <item t="default"/>
      </items>
    </pivotField>
    <pivotField showAll="0">
      <items count="6">
        <item x="4"/>
        <item x="0"/>
        <item x="3"/>
        <item x="2"/>
        <item x="1"/>
        <item t="default"/>
      </items>
    </pivotField>
    <pivotField showAll="0"/>
    <pivotField showAll="0"/>
    <pivotField showAll="0"/>
    <pivotField showAll="0"/>
    <pivotField showAll="0"/>
    <pivotField dragToRow="0" dragToCol="0" dragToPage="0" showAll="0" defaultSubtotal="0"/>
    <pivotField dragToRow="0" dragToCol="0" dragToPage="0" showAll="0" defaultSubtotal="0"/>
  </pivotFields>
  <rowFields count="1">
    <field x="3"/>
  </rowFields>
  <rowItems count="6">
    <i>
      <x/>
    </i>
    <i>
      <x v="1"/>
    </i>
    <i>
      <x v="2"/>
    </i>
    <i>
      <x v="3"/>
    </i>
    <i>
      <x v="4"/>
    </i>
    <i t="grand">
      <x/>
    </i>
  </rowItems>
  <colFields count="1">
    <field x="7"/>
  </colFields>
  <colItems count="6">
    <i>
      <x/>
    </i>
    <i>
      <x v="1"/>
    </i>
    <i>
      <x v="2"/>
    </i>
    <i>
      <x v="3"/>
    </i>
    <i>
      <x v="4"/>
    </i>
    <i>
      <x v="5"/>
    </i>
  </colItems>
  <pageFields count="1">
    <pageField fld="1" hier="-1"/>
  </pageFields>
  <dataFields count="1">
    <dataField name="Sum of Actual Revenue ($000)" fld="5" showDataAs="percentOfCol" baseField="0" baseItem="0" numFmtId="10"/>
  </dataFields>
  <pivotTableStyleInfo name="PivotStyleMedium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T_Top_Product" cacheId="56" applyNumberFormats="0" applyBorderFormats="0" applyFontFormats="0" applyPatternFormats="0" applyAlignmentFormats="0" applyWidthHeightFormats="1" dataCaption="Values" showError="1" updatedVersion="4" minRefreshableVersion="3" rowGrandTotals="0" colGrandTotals="0" itemPrintTitles="1" createdVersion="4" indent="0" compact="0" compactData="0" multipleFieldFilters="0" chartFormat="4">
  <location ref="B166:H172" firstHeaderRow="1" firstDataRow="2" firstDataCol="1"/>
  <pivotFields count="16">
    <pivotField compact="0" outline="0" showAll="0" defaultSubtotal="0">
      <items count="503">
        <item x="0"/>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
        <item x="19"/>
        <item x="199"/>
        <item x="200"/>
        <item x="201"/>
        <item x="202"/>
        <item x="203"/>
        <item x="204"/>
        <item x="205"/>
        <item x="206"/>
        <item x="207"/>
        <item x="208"/>
        <item x="20"/>
        <item x="209"/>
        <item x="210"/>
        <item x="211"/>
        <item x="212"/>
        <item x="213"/>
        <item x="214"/>
        <item x="215"/>
        <item x="216"/>
        <item x="217"/>
        <item x="218"/>
        <item x="21"/>
        <item x="219"/>
        <item x="220"/>
        <item x="221"/>
        <item x="222"/>
        <item x="223"/>
        <item x="224"/>
        <item x="225"/>
        <item x="226"/>
        <item x="227"/>
        <item x="228"/>
        <item x="22"/>
        <item x="229"/>
        <item x="230"/>
        <item x="231"/>
        <item x="232"/>
        <item x="233"/>
        <item x="234"/>
        <item x="235"/>
        <item x="236"/>
        <item x="237"/>
        <item x="238"/>
        <item x="23"/>
        <item x="239"/>
        <item x="240"/>
        <item x="241"/>
        <item x="242"/>
        <item x="243"/>
        <item x="244"/>
        <item x="245"/>
        <item x="246"/>
        <item x="247"/>
        <item x="248"/>
        <item x="24"/>
        <item x="249"/>
        <item x="250"/>
        <item x="251"/>
        <item x="252"/>
        <item x="253"/>
        <item x="254"/>
        <item x="255"/>
        <item x="256"/>
        <item x="257"/>
        <item x="258"/>
        <item x="25"/>
        <item x="259"/>
        <item x="260"/>
        <item x="261"/>
        <item x="262"/>
        <item x="263"/>
        <item x="264"/>
        <item x="265"/>
        <item x="266"/>
        <item x="267"/>
        <item x="268"/>
        <item x="26"/>
        <item x="269"/>
        <item x="270"/>
        <item x="271"/>
        <item x="272"/>
        <item x="273"/>
        <item x="274"/>
        <item x="275"/>
        <item x="276"/>
        <item x="277"/>
        <item x="278"/>
        <item x="27"/>
        <item x="279"/>
        <item x="280"/>
        <item x="281"/>
        <item x="282"/>
        <item x="283"/>
        <item x="284"/>
        <item x="285"/>
        <item x="286"/>
        <item x="287"/>
        <item x="288"/>
        <item x="28"/>
        <item x="289"/>
        <item x="290"/>
        <item x="291"/>
        <item x="292"/>
        <item x="293"/>
        <item x="294"/>
        <item x="295"/>
        <item x="296"/>
        <item x="297"/>
        <item x="298"/>
        <item x="2"/>
        <item x="29"/>
        <item x="299"/>
        <item x="300"/>
        <item x="301"/>
        <item x="302"/>
        <item x="303"/>
        <item x="304"/>
        <item x="305"/>
        <item x="306"/>
        <item x="307"/>
        <item x="308"/>
        <item x="30"/>
        <item x="309"/>
        <item x="310"/>
        <item x="311"/>
        <item x="312"/>
        <item x="313"/>
        <item x="314"/>
        <item x="315"/>
        <item x="316"/>
        <item x="317"/>
        <item x="318"/>
        <item x="31"/>
        <item x="319"/>
        <item x="320"/>
        <item x="321"/>
        <item x="322"/>
        <item x="323"/>
        <item x="324"/>
        <item x="325"/>
        <item x="326"/>
        <item x="327"/>
        <item x="328"/>
        <item x="32"/>
        <item x="329"/>
        <item x="330"/>
        <item x="331"/>
        <item x="332"/>
        <item x="333"/>
        <item x="334"/>
        <item x="335"/>
        <item x="336"/>
        <item x="337"/>
        <item x="338"/>
        <item x="33"/>
        <item x="339"/>
        <item x="340"/>
        <item x="341"/>
        <item x="342"/>
        <item x="343"/>
        <item x="344"/>
        <item x="345"/>
        <item x="346"/>
        <item x="347"/>
        <item x="348"/>
        <item x="34"/>
        <item x="349"/>
        <item x="350"/>
        <item x="351"/>
        <item x="352"/>
        <item x="353"/>
        <item x="354"/>
        <item x="355"/>
        <item x="356"/>
        <item x="357"/>
        <item x="358"/>
        <item x="35"/>
        <item x="359"/>
        <item x="360"/>
        <item x="361"/>
        <item x="362"/>
        <item x="363"/>
        <item x="364"/>
        <item x="365"/>
        <item x="366"/>
        <item x="367"/>
        <item x="368"/>
        <item x="36"/>
        <item x="369"/>
        <item x="370"/>
        <item x="371"/>
        <item x="372"/>
        <item x="373"/>
        <item x="374"/>
        <item x="375"/>
        <item x="376"/>
        <item x="377"/>
        <item x="378"/>
        <item x="37"/>
        <item x="379"/>
        <item x="380"/>
        <item x="381"/>
        <item x="382"/>
        <item x="383"/>
        <item x="384"/>
        <item x="385"/>
        <item x="386"/>
        <item x="387"/>
        <item x="388"/>
        <item x="38"/>
        <item x="389"/>
        <item x="390"/>
        <item x="391"/>
        <item x="392"/>
        <item x="393"/>
        <item x="394"/>
        <item x="395"/>
        <item x="396"/>
        <item x="397"/>
        <item x="398"/>
        <item x="3"/>
        <item x="39"/>
        <item x="399"/>
        <item x="400"/>
        <item x="401"/>
        <item x="402"/>
        <item x="403"/>
        <item x="404"/>
        <item x="405"/>
        <item x="406"/>
        <item x="407"/>
        <item x="408"/>
        <item x="40"/>
        <item x="409"/>
        <item x="410"/>
        <item x="411"/>
        <item x="412"/>
        <item x="413"/>
        <item x="414"/>
        <item x="415"/>
        <item x="416"/>
        <item x="417"/>
        <item x="418"/>
        <item x="41"/>
        <item x="419"/>
        <item x="420"/>
        <item x="421"/>
        <item x="422"/>
        <item x="423"/>
        <item x="424"/>
        <item x="425"/>
        <item x="426"/>
        <item x="427"/>
        <item x="428"/>
        <item x="42"/>
        <item x="429"/>
        <item x="430"/>
        <item x="431"/>
        <item x="432"/>
        <item x="433"/>
        <item x="434"/>
        <item x="435"/>
        <item x="436"/>
        <item x="437"/>
        <item x="438"/>
        <item x="43"/>
        <item x="439"/>
        <item x="440"/>
        <item x="441"/>
        <item x="442"/>
        <item x="443"/>
        <item x="444"/>
        <item x="445"/>
        <item x="446"/>
        <item x="447"/>
        <item x="448"/>
        <item x="44"/>
        <item x="449"/>
        <item x="450"/>
        <item x="451"/>
        <item x="452"/>
        <item x="453"/>
        <item x="454"/>
        <item x="455"/>
        <item x="456"/>
        <item x="457"/>
        <item x="458"/>
        <item x="45"/>
        <item x="459"/>
        <item x="460"/>
        <item x="461"/>
        <item x="462"/>
        <item x="463"/>
        <item x="464"/>
        <item x="465"/>
        <item x="466"/>
        <item x="467"/>
        <item x="468"/>
        <item x="46"/>
        <item x="469"/>
        <item x="470"/>
        <item x="471"/>
        <item x="472"/>
        <item x="473"/>
        <item x="474"/>
        <item x="475"/>
        <item x="476"/>
        <item x="477"/>
        <item x="478"/>
        <item x="47"/>
        <item x="479"/>
        <item x="480"/>
        <item x="481"/>
        <item x="482"/>
        <item x="483"/>
        <item x="484"/>
        <item x="485"/>
        <item x="486"/>
        <item x="487"/>
        <item x="488"/>
        <item x="48"/>
        <item x="489"/>
        <item x="490"/>
        <item x="491"/>
        <item x="492"/>
        <item x="493"/>
        <item x="494"/>
        <item x="495"/>
        <item x="496"/>
        <item x="497"/>
        <item x="498"/>
        <item x="4"/>
        <item x="49"/>
        <item x="499"/>
        <item x="500"/>
        <item x="501"/>
        <item x="502"/>
        <item x="50"/>
        <item x="51"/>
        <item x="52"/>
        <item x="53"/>
        <item x="54"/>
        <item x="55"/>
        <item x="56"/>
        <item x="57"/>
        <item x="58"/>
        <item x="5"/>
        <item x="59"/>
        <item x="60"/>
        <item x="61"/>
        <item x="62"/>
        <item x="63"/>
        <item x="64"/>
        <item x="65"/>
        <item x="66"/>
        <item x="67"/>
        <item x="68"/>
        <item x="6"/>
        <item x="69"/>
        <item x="70"/>
        <item x="71"/>
        <item x="72"/>
        <item x="73"/>
        <item x="74"/>
        <item x="75"/>
        <item x="76"/>
        <item x="77"/>
        <item x="78"/>
        <item x="7"/>
        <item x="79"/>
        <item x="80"/>
        <item x="81"/>
        <item x="82"/>
        <item x="83"/>
        <item x="84"/>
        <item x="85"/>
        <item x="86"/>
        <item x="87"/>
        <item x="88"/>
        <item x="8"/>
        <item x="89"/>
        <item x="90"/>
        <item x="91"/>
        <item x="92"/>
        <item x="93"/>
        <item x="94"/>
        <item x="95"/>
        <item x="96"/>
        <item x="97"/>
        <item x="98"/>
      </items>
    </pivotField>
    <pivotField compact="0" outline="0" showAll="0" defaultSubtotal="0">
      <items count="8">
        <item x="0"/>
        <item x="2"/>
        <item x="4"/>
        <item x="7"/>
        <item x="6"/>
        <item x="1"/>
        <item x="3"/>
        <item x="5"/>
      </items>
    </pivotField>
    <pivotField compact="0" outline="0" showAll="0" defaultSubtotal="0">
      <items count="5">
        <item x="2"/>
        <item x="0"/>
        <item x="4"/>
        <item x="1"/>
        <item x="3"/>
      </items>
    </pivotField>
    <pivotField axis="axisRow" compact="0" outline="0" showAll="0" defaultSubtotal="0">
      <items count="5">
        <item x="4"/>
        <item x="0"/>
        <item x="1"/>
        <item x="2"/>
        <item x="3"/>
      </items>
    </pivotField>
    <pivotField compact="0" outline="0" showAll="0" defaultSubtotal="0"/>
    <pivotField dataField="1" compact="0" outline="0" showAll="0" defaultSubtotal="0"/>
    <pivotField compact="0" outline="0" showAll="0" defaultSubtotal="0">
      <items count="4">
        <item x="3"/>
        <item x="2"/>
        <item x="1"/>
        <item x="0"/>
      </items>
    </pivotField>
    <pivotField axis="axisCol" compact="0" outline="0" showAll="0" defaultSubtotal="0">
      <items count="6">
        <item x="4"/>
        <item x="5"/>
        <item x="3"/>
        <item x="0"/>
        <item x="2"/>
        <item x="1"/>
      </items>
    </pivotField>
    <pivotField compact="0" outline="0" showAll="0" defaultSubtotal="0">
      <items count="5">
        <item x="4"/>
        <item x="0"/>
        <item x="3"/>
        <item x="2"/>
        <item x="1"/>
      </items>
    </pivotField>
    <pivotField compact="0" outline="0" showAll="0" defaultSubtotal="0"/>
    <pivotField compact="0" outline="0" showAll="0" defaultSubtotal="0"/>
    <pivotField compact="0" outline="0" showAll="0" defaultSubtotal="0">
      <items count="102">
        <item x="60"/>
        <item x="42"/>
        <item x="37"/>
        <item x="76"/>
        <item x="99"/>
        <item x="21"/>
        <item x="70"/>
        <item x="51"/>
        <item x="62"/>
        <item x="16"/>
        <item x="74"/>
        <item x="8"/>
        <item x="66"/>
        <item x="78"/>
        <item x="2"/>
        <item x="45"/>
        <item x="86"/>
        <item x="77"/>
        <item x="95"/>
        <item x="90"/>
        <item x="88"/>
        <item x="80"/>
        <item x="65"/>
        <item x="56"/>
        <item x="34"/>
        <item x="64"/>
        <item x="29"/>
        <item x="7"/>
        <item x="53"/>
        <item x="35"/>
        <item x="100"/>
        <item x="98"/>
        <item x="38"/>
        <item x="9"/>
        <item x="39"/>
        <item x="59"/>
        <item x="22"/>
        <item x="4"/>
        <item x="11"/>
        <item x="0"/>
        <item x="52"/>
        <item x="28"/>
        <item x="19"/>
        <item x="25"/>
        <item x="92"/>
        <item x="26"/>
        <item x="63"/>
        <item x="23"/>
        <item x="85"/>
        <item x="101"/>
        <item x="73"/>
        <item x="81"/>
        <item x="96"/>
        <item x="12"/>
        <item x="97"/>
        <item x="24"/>
        <item x="30"/>
        <item x="87"/>
        <item x="84"/>
        <item x="57"/>
        <item x="20"/>
        <item x="32"/>
        <item x="61"/>
        <item x="91"/>
        <item x="47"/>
        <item x="14"/>
        <item x="58"/>
        <item x="40"/>
        <item x="54"/>
        <item x="49"/>
        <item x="6"/>
        <item x="46"/>
        <item x="17"/>
        <item x="55"/>
        <item x="41"/>
        <item x="5"/>
        <item x="15"/>
        <item x="67"/>
        <item x="27"/>
        <item x="33"/>
        <item x="43"/>
        <item x="1"/>
        <item x="3"/>
        <item x="68"/>
        <item x="75"/>
        <item x="94"/>
        <item x="83"/>
        <item x="13"/>
        <item x="89"/>
        <item x="18"/>
        <item x="48"/>
        <item x="50"/>
        <item x="31"/>
        <item x="79"/>
        <item x="36"/>
        <item x="93"/>
        <item x="69"/>
        <item x="72"/>
        <item x="71"/>
        <item x="10"/>
        <item x="44"/>
        <item x="82"/>
      </items>
    </pivotField>
    <pivotField compact="0" outline="0" showAll="0" defaultSubtotal="0">
      <items count="102">
        <item x="85"/>
        <item x="101"/>
        <item x="73"/>
        <item x="81"/>
        <item x="96"/>
        <item x="12"/>
        <item x="97"/>
        <item x="24"/>
        <item x="30"/>
        <item x="87"/>
        <item x="84"/>
        <item x="34"/>
        <item x="64"/>
        <item x="29"/>
        <item x="7"/>
        <item x="53"/>
        <item x="35"/>
        <item x="100"/>
        <item x="98"/>
        <item x="38"/>
        <item x="9"/>
        <item x="39"/>
        <item x="59"/>
        <item x="22"/>
        <item x="4"/>
        <item x="11"/>
        <item x="0"/>
        <item x="52"/>
        <item x="28"/>
        <item x="19"/>
        <item x="25"/>
        <item x="92"/>
        <item x="26"/>
        <item x="63"/>
        <item x="23"/>
        <item x="68"/>
        <item x="75"/>
        <item x="94"/>
        <item x="83"/>
        <item x="13"/>
        <item x="89"/>
        <item x="18"/>
        <item x="48"/>
        <item x="50"/>
        <item x="31"/>
        <item x="79"/>
        <item x="36"/>
        <item x="93"/>
        <item x="69"/>
        <item x="72"/>
        <item x="71"/>
        <item x="10"/>
        <item x="44"/>
        <item x="82"/>
        <item x="60"/>
        <item x="42"/>
        <item x="37"/>
        <item x="76"/>
        <item x="99"/>
        <item x="21"/>
        <item x="70"/>
        <item x="51"/>
        <item x="62"/>
        <item x="16"/>
        <item x="74"/>
        <item x="8"/>
        <item x="66"/>
        <item x="78"/>
        <item x="2"/>
        <item x="45"/>
        <item x="86"/>
        <item x="77"/>
        <item x="95"/>
        <item x="90"/>
        <item x="88"/>
        <item x="80"/>
        <item x="65"/>
        <item x="56"/>
        <item x="57"/>
        <item x="20"/>
        <item x="32"/>
        <item x="61"/>
        <item x="91"/>
        <item x="47"/>
        <item x="14"/>
        <item x="58"/>
        <item x="40"/>
        <item x="54"/>
        <item x="49"/>
        <item x="6"/>
        <item x="46"/>
        <item x="17"/>
        <item x="55"/>
        <item x="41"/>
        <item x="5"/>
        <item x="15"/>
        <item x="67"/>
        <item x="27"/>
        <item x="33"/>
        <item x="43"/>
        <item x="1"/>
        <item x="3"/>
      </items>
    </pivotField>
    <pivotField compact="0" outline="0" showAll="0" defaultSubtotal="0">
      <items count="117">
        <item x="36"/>
        <item x="104"/>
        <item x="32"/>
        <item x="81"/>
        <item x="99"/>
        <item x="26"/>
        <item x="54"/>
        <item x="88"/>
        <item x="60"/>
        <item x="51"/>
        <item x="64"/>
        <item x="21"/>
        <item x="100"/>
        <item x="103"/>
        <item x="46"/>
        <item x="68"/>
        <item x="82"/>
        <item x="101"/>
        <item x="53"/>
        <item x="109"/>
        <item x="28"/>
        <item x="70"/>
        <item x="66"/>
        <item x="77"/>
        <item x="57"/>
        <item x="89"/>
        <item x="71"/>
        <item x="106"/>
        <item x="20"/>
        <item x="14"/>
        <item x="59"/>
        <item x="65"/>
        <item x="86"/>
        <item x="52"/>
        <item x="76"/>
        <item x="47"/>
        <item x="38"/>
        <item x="2"/>
        <item x="0"/>
        <item x="93"/>
        <item x="91"/>
        <item x="33"/>
        <item x="102"/>
        <item x="108"/>
        <item x="25"/>
        <item x="90"/>
        <item x="22"/>
        <item x="85"/>
        <item x="63"/>
        <item x="49"/>
        <item x="7"/>
        <item x="97"/>
        <item x="69"/>
        <item x="74"/>
        <item x="107"/>
        <item x="9"/>
        <item x="79"/>
        <item x="8"/>
        <item x="116"/>
        <item x="43"/>
        <item x="87"/>
        <item x="94"/>
        <item x="30"/>
        <item x="16"/>
        <item x="18"/>
        <item x="10"/>
        <item x="37"/>
        <item x="84"/>
        <item x="1"/>
        <item x="3"/>
        <item x="105"/>
        <item x="83"/>
        <item x="45"/>
        <item x="95"/>
        <item x="55"/>
        <item x="48"/>
        <item x="13"/>
        <item x="96"/>
        <item x="40"/>
        <item x="39"/>
        <item x="41"/>
        <item x="61"/>
        <item x="114"/>
        <item x="4"/>
        <item x="24"/>
        <item x="12"/>
        <item x="50"/>
        <item x="27"/>
        <item x="115"/>
        <item x="44"/>
        <item x="35"/>
        <item x="29"/>
        <item x="67"/>
        <item x="56"/>
        <item x="80"/>
        <item x="19"/>
        <item x="34"/>
        <item x="58"/>
        <item x="113"/>
        <item x="112"/>
        <item x="78"/>
        <item x="92"/>
        <item x="17"/>
        <item x="73"/>
        <item x="62"/>
        <item x="6"/>
        <item x="98"/>
        <item x="72"/>
        <item x="11"/>
        <item x="42"/>
        <item x="5"/>
        <item x="23"/>
        <item x="31"/>
        <item x="110"/>
        <item x="111"/>
        <item x="15"/>
        <item x="75"/>
      </items>
    </pivotField>
    <pivotField compact="0" outline="0" dragToRow="0" dragToCol="0" dragToPage="0" showAll="0" defaultSubtotal="0"/>
    <pivotField compact="0" outline="0" dragToRow="0" dragToCol="0" dragToPage="0" showAll="0" defaultSubtotal="0"/>
  </pivotFields>
  <rowFields count="1">
    <field x="3"/>
  </rowFields>
  <rowItems count="5">
    <i>
      <x/>
    </i>
    <i>
      <x v="1"/>
    </i>
    <i>
      <x v="2"/>
    </i>
    <i>
      <x v="3"/>
    </i>
    <i>
      <x v="4"/>
    </i>
  </rowItems>
  <colFields count="1">
    <field x="7"/>
  </colFields>
  <colItems count="6">
    <i>
      <x/>
    </i>
    <i>
      <x v="1"/>
    </i>
    <i>
      <x v="2"/>
    </i>
    <i>
      <x v="3"/>
    </i>
    <i>
      <x v="4"/>
    </i>
    <i>
      <x v="5"/>
    </i>
  </colItems>
  <dataFields count="1">
    <dataField name="Sum of Actual Revenue ($000)" fld="5" baseField="0" baseItem="0"/>
  </dataFields>
  <pivotTableStyleInfo name="PivotStyleMedium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T_Year" cacheId="56" applyNumberFormats="0" applyBorderFormats="0" applyFontFormats="0" applyPatternFormats="0" applyAlignmentFormats="0" applyWidthHeightFormats="1" dataCaption="Values" showError="1" updatedVersion="4" minRefreshableVersion="3" rowGrandTotals="0" colGrandTotals="0" itemPrintTitles="1" createdVersion="4" indent="0" compact="0" compactData="0" multipleFieldFilters="0" chartFormat="4">
  <location ref="B186:B192" firstHeaderRow="1" firstDataRow="1" firstDataCol="1"/>
  <pivotFields count="16">
    <pivotField compact="0" outline="0" showAll="0" defaultSubtotal="0">
      <items count="503">
        <item x="0"/>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
        <item x="19"/>
        <item x="199"/>
        <item x="200"/>
        <item x="201"/>
        <item x="202"/>
        <item x="203"/>
        <item x="204"/>
        <item x="205"/>
        <item x="206"/>
        <item x="207"/>
        <item x="208"/>
        <item x="20"/>
        <item x="209"/>
        <item x="210"/>
        <item x="211"/>
        <item x="212"/>
        <item x="213"/>
        <item x="214"/>
        <item x="215"/>
        <item x="216"/>
        <item x="217"/>
        <item x="218"/>
        <item x="21"/>
        <item x="219"/>
        <item x="220"/>
        <item x="221"/>
        <item x="222"/>
        <item x="223"/>
        <item x="224"/>
        <item x="225"/>
        <item x="226"/>
        <item x="227"/>
        <item x="228"/>
        <item x="22"/>
        <item x="229"/>
        <item x="230"/>
        <item x="231"/>
        <item x="232"/>
        <item x="233"/>
        <item x="234"/>
        <item x="235"/>
        <item x="236"/>
        <item x="237"/>
        <item x="238"/>
        <item x="23"/>
        <item x="239"/>
        <item x="240"/>
        <item x="241"/>
        <item x="242"/>
        <item x="243"/>
        <item x="244"/>
        <item x="245"/>
        <item x="246"/>
        <item x="247"/>
        <item x="248"/>
        <item x="24"/>
        <item x="249"/>
        <item x="250"/>
        <item x="251"/>
        <item x="252"/>
        <item x="253"/>
        <item x="254"/>
        <item x="255"/>
        <item x="256"/>
        <item x="257"/>
        <item x="258"/>
        <item x="25"/>
        <item x="259"/>
        <item x="260"/>
        <item x="261"/>
        <item x="262"/>
        <item x="263"/>
        <item x="264"/>
        <item x="265"/>
        <item x="266"/>
        <item x="267"/>
        <item x="268"/>
        <item x="26"/>
        <item x="269"/>
        <item x="270"/>
        <item x="271"/>
        <item x="272"/>
        <item x="273"/>
        <item x="274"/>
        <item x="275"/>
        <item x="276"/>
        <item x="277"/>
        <item x="278"/>
        <item x="27"/>
        <item x="279"/>
        <item x="280"/>
        <item x="281"/>
        <item x="282"/>
        <item x="283"/>
        <item x="284"/>
        <item x="285"/>
        <item x="286"/>
        <item x="287"/>
        <item x="288"/>
        <item x="28"/>
        <item x="289"/>
        <item x="290"/>
        <item x="291"/>
        <item x="292"/>
        <item x="293"/>
        <item x="294"/>
        <item x="295"/>
        <item x="296"/>
        <item x="297"/>
        <item x="298"/>
        <item x="2"/>
        <item x="29"/>
        <item x="299"/>
        <item x="300"/>
        <item x="301"/>
        <item x="302"/>
        <item x="303"/>
        <item x="304"/>
        <item x="305"/>
        <item x="306"/>
        <item x="307"/>
        <item x="308"/>
        <item x="30"/>
        <item x="309"/>
        <item x="310"/>
        <item x="311"/>
        <item x="312"/>
        <item x="313"/>
        <item x="314"/>
        <item x="315"/>
        <item x="316"/>
        <item x="317"/>
        <item x="318"/>
        <item x="31"/>
        <item x="319"/>
        <item x="320"/>
        <item x="321"/>
        <item x="322"/>
        <item x="323"/>
        <item x="324"/>
        <item x="325"/>
        <item x="326"/>
        <item x="327"/>
        <item x="328"/>
        <item x="32"/>
        <item x="329"/>
        <item x="330"/>
        <item x="331"/>
        <item x="332"/>
        <item x="333"/>
        <item x="334"/>
        <item x="335"/>
        <item x="336"/>
        <item x="337"/>
        <item x="338"/>
        <item x="33"/>
        <item x="339"/>
        <item x="340"/>
        <item x="341"/>
        <item x="342"/>
        <item x="343"/>
        <item x="344"/>
        <item x="345"/>
        <item x="346"/>
        <item x="347"/>
        <item x="348"/>
        <item x="34"/>
        <item x="349"/>
        <item x="350"/>
        <item x="351"/>
        <item x="352"/>
        <item x="353"/>
        <item x="354"/>
        <item x="355"/>
        <item x="356"/>
        <item x="357"/>
        <item x="358"/>
        <item x="35"/>
        <item x="359"/>
        <item x="360"/>
        <item x="361"/>
        <item x="362"/>
        <item x="363"/>
        <item x="364"/>
        <item x="365"/>
        <item x="366"/>
        <item x="367"/>
        <item x="368"/>
        <item x="36"/>
        <item x="369"/>
        <item x="370"/>
        <item x="371"/>
        <item x="372"/>
        <item x="373"/>
        <item x="374"/>
        <item x="375"/>
        <item x="376"/>
        <item x="377"/>
        <item x="378"/>
        <item x="37"/>
        <item x="379"/>
        <item x="380"/>
        <item x="381"/>
        <item x="382"/>
        <item x="383"/>
        <item x="384"/>
        <item x="385"/>
        <item x="386"/>
        <item x="387"/>
        <item x="388"/>
        <item x="38"/>
        <item x="389"/>
        <item x="390"/>
        <item x="391"/>
        <item x="392"/>
        <item x="393"/>
        <item x="394"/>
        <item x="395"/>
        <item x="396"/>
        <item x="397"/>
        <item x="398"/>
        <item x="3"/>
        <item x="39"/>
        <item x="399"/>
        <item x="400"/>
        <item x="401"/>
        <item x="402"/>
        <item x="403"/>
        <item x="404"/>
        <item x="405"/>
        <item x="406"/>
        <item x="407"/>
        <item x="408"/>
        <item x="40"/>
        <item x="409"/>
        <item x="410"/>
        <item x="411"/>
        <item x="412"/>
        <item x="413"/>
        <item x="414"/>
        <item x="415"/>
        <item x="416"/>
        <item x="417"/>
        <item x="418"/>
        <item x="41"/>
        <item x="419"/>
        <item x="420"/>
        <item x="421"/>
        <item x="422"/>
        <item x="423"/>
        <item x="424"/>
        <item x="425"/>
        <item x="426"/>
        <item x="427"/>
        <item x="428"/>
        <item x="42"/>
        <item x="429"/>
        <item x="430"/>
        <item x="431"/>
        <item x="432"/>
        <item x="433"/>
        <item x="434"/>
        <item x="435"/>
        <item x="436"/>
        <item x="437"/>
        <item x="438"/>
        <item x="43"/>
        <item x="439"/>
        <item x="440"/>
        <item x="441"/>
        <item x="442"/>
        <item x="443"/>
        <item x="444"/>
        <item x="445"/>
        <item x="446"/>
        <item x="447"/>
        <item x="448"/>
        <item x="44"/>
        <item x="449"/>
        <item x="450"/>
        <item x="451"/>
        <item x="452"/>
        <item x="453"/>
        <item x="454"/>
        <item x="455"/>
        <item x="456"/>
        <item x="457"/>
        <item x="458"/>
        <item x="45"/>
        <item x="459"/>
        <item x="460"/>
        <item x="461"/>
        <item x="462"/>
        <item x="463"/>
        <item x="464"/>
        <item x="465"/>
        <item x="466"/>
        <item x="467"/>
        <item x="468"/>
        <item x="46"/>
        <item x="469"/>
        <item x="470"/>
        <item x="471"/>
        <item x="472"/>
        <item x="473"/>
        <item x="474"/>
        <item x="475"/>
        <item x="476"/>
        <item x="477"/>
        <item x="478"/>
        <item x="47"/>
        <item x="479"/>
        <item x="480"/>
        <item x="481"/>
        <item x="482"/>
        <item x="483"/>
        <item x="484"/>
        <item x="485"/>
        <item x="486"/>
        <item x="487"/>
        <item x="488"/>
        <item x="48"/>
        <item x="489"/>
        <item x="490"/>
        <item x="491"/>
        <item x="492"/>
        <item x="493"/>
        <item x="494"/>
        <item x="495"/>
        <item x="496"/>
        <item x="497"/>
        <item x="498"/>
        <item x="4"/>
        <item x="49"/>
        <item x="499"/>
        <item x="500"/>
        <item x="501"/>
        <item x="502"/>
        <item x="50"/>
        <item x="51"/>
        <item x="52"/>
        <item x="53"/>
        <item x="54"/>
        <item x="55"/>
        <item x="56"/>
        <item x="57"/>
        <item x="58"/>
        <item x="5"/>
        <item x="59"/>
        <item x="60"/>
        <item x="61"/>
        <item x="62"/>
        <item x="63"/>
        <item x="64"/>
        <item x="65"/>
        <item x="66"/>
        <item x="67"/>
        <item x="68"/>
        <item x="6"/>
        <item x="69"/>
        <item x="70"/>
        <item x="71"/>
        <item x="72"/>
        <item x="73"/>
        <item x="74"/>
        <item x="75"/>
        <item x="76"/>
        <item x="77"/>
        <item x="78"/>
        <item x="7"/>
        <item x="79"/>
        <item x="80"/>
        <item x="81"/>
        <item x="82"/>
        <item x="83"/>
        <item x="84"/>
        <item x="85"/>
        <item x="86"/>
        <item x="87"/>
        <item x="88"/>
        <item x="8"/>
        <item x="89"/>
        <item x="90"/>
        <item x="91"/>
        <item x="92"/>
        <item x="93"/>
        <item x="94"/>
        <item x="95"/>
        <item x="96"/>
        <item x="97"/>
        <item x="98"/>
      </items>
    </pivotField>
    <pivotField compact="0" outline="0" showAll="0" defaultSubtotal="0">
      <items count="8">
        <item x="0"/>
        <item x="2"/>
        <item x="4"/>
        <item x="7"/>
        <item x="6"/>
        <item x="1"/>
        <item x="3"/>
        <item x="5"/>
      </items>
    </pivotField>
    <pivotField compact="0" outline="0" showAll="0" defaultSubtotal="0">
      <items count="5">
        <item x="2"/>
        <item x="0"/>
        <item x="4"/>
        <item x="1"/>
        <item x="3"/>
      </items>
    </pivotField>
    <pivotField compact="0" outline="0" showAll="0" defaultSubtotal="0">
      <items count="5">
        <item x="4"/>
        <item x="0"/>
        <item x="1"/>
        <item x="2"/>
        <item x="3"/>
      </items>
    </pivotField>
    <pivotField compact="0" outline="0" showAll="0" defaultSubtotal="0"/>
    <pivotField compact="0" outline="0" showAll="0" defaultSubtotal="0"/>
    <pivotField compact="0" outline="0" showAll="0" defaultSubtotal="0">
      <items count="4">
        <item x="3"/>
        <item x="2"/>
        <item x="1"/>
        <item x="0"/>
      </items>
    </pivotField>
    <pivotField axis="axisRow" compact="0" outline="0" showAll="0" defaultSubtotal="0">
      <items count="6">
        <item x="4"/>
        <item x="5"/>
        <item x="3"/>
        <item x="0"/>
        <item x="2"/>
        <item x="1"/>
      </items>
    </pivotField>
    <pivotField compact="0" outline="0" showAll="0" defaultSubtotal="0">
      <items count="5">
        <item x="4"/>
        <item x="0"/>
        <item x="3"/>
        <item x="2"/>
        <item x="1"/>
      </items>
    </pivotField>
    <pivotField compact="0" outline="0" showAll="0" defaultSubtotal="0"/>
    <pivotField compact="0" outline="0" showAll="0" defaultSubtotal="0"/>
    <pivotField compact="0" outline="0" showAll="0" defaultSubtotal="0">
      <items count="102">
        <item x="60"/>
        <item x="42"/>
        <item x="37"/>
        <item x="76"/>
        <item x="99"/>
        <item x="21"/>
        <item x="70"/>
        <item x="51"/>
        <item x="62"/>
        <item x="16"/>
        <item x="74"/>
        <item x="8"/>
        <item x="66"/>
        <item x="78"/>
        <item x="2"/>
        <item x="45"/>
        <item x="86"/>
        <item x="77"/>
        <item x="95"/>
        <item x="90"/>
        <item x="88"/>
        <item x="80"/>
        <item x="65"/>
        <item x="56"/>
        <item x="34"/>
        <item x="64"/>
        <item x="29"/>
        <item x="7"/>
        <item x="53"/>
        <item x="35"/>
        <item x="100"/>
        <item x="98"/>
        <item x="38"/>
        <item x="9"/>
        <item x="39"/>
        <item x="59"/>
        <item x="22"/>
        <item x="4"/>
        <item x="11"/>
        <item x="0"/>
        <item x="52"/>
        <item x="28"/>
        <item x="19"/>
        <item x="25"/>
        <item x="92"/>
        <item x="26"/>
        <item x="63"/>
        <item x="23"/>
        <item x="85"/>
        <item x="101"/>
        <item x="73"/>
        <item x="81"/>
        <item x="96"/>
        <item x="12"/>
        <item x="97"/>
        <item x="24"/>
        <item x="30"/>
        <item x="87"/>
        <item x="84"/>
        <item x="57"/>
        <item x="20"/>
        <item x="32"/>
        <item x="61"/>
        <item x="91"/>
        <item x="47"/>
        <item x="14"/>
        <item x="58"/>
        <item x="40"/>
        <item x="54"/>
        <item x="49"/>
        <item x="6"/>
        <item x="46"/>
        <item x="17"/>
        <item x="55"/>
        <item x="41"/>
        <item x="5"/>
        <item x="15"/>
        <item x="67"/>
        <item x="27"/>
        <item x="33"/>
        <item x="43"/>
        <item x="1"/>
        <item x="3"/>
        <item x="68"/>
        <item x="75"/>
        <item x="94"/>
        <item x="83"/>
        <item x="13"/>
        <item x="89"/>
        <item x="18"/>
        <item x="48"/>
        <item x="50"/>
        <item x="31"/>
        <item x="79"/>
        <item x="36"/>
        <item x="93"/>
        <item x="69"/>
        <item x="72"/>
        <item x="71"/>
        <item x="10"/>
        <item x="44"/>
        <item x="82"/>
      </items>
    </pivotField>
    <pivotField compact="0" outline="0" showAll="0" defaultSubtotal="0">
      <items count="102">
        <item x="85"/>
        <item x="101"/>
        <item x="73"/>
        <item x="81"/>
        <item x="96"/>
        <item x="12"/>
        <item x="97"/>
        <item x="24"/>
        <item x="30"/>
        <item x="87"/>
        <item x="84"/>
        <item x="34"/>
        <item x="64"/>
        <item x="29"/>
        <item x="7"/>
        <item x="53"/>
        <item x="35"/>
        <item x="100"/>
        <item x="98"/>
        <item x="38"/>
        <item x="9"/>
        <item x="39"/>
        <item x="59"/>
        <item x="22"/>
        <item x="4"/>
        <item x="11"/>
        <item x="0"/>
        <item x="52"/>
        <item x="28"/>
        <item x="19"/>
        <item x="25"/>
        <item x="92"/>
        <item x="26"/>
        <item x="63"/>
        <item x="23"/>
        <item x="68"/>
        <item x="75"/>
        <item x="94"/>
        <item x="83"/>
        <item x="13"/>
        <item x="89"/>
        <item x="18"/>
        <item x="48"/>
        <item x="50"/>
        <item x="31"/>
        <item x="79"/>
        <item x="36"/>
        <item x="93"/>
        <item x="69"/>
        <item x="72"/>
        <item x="71"/>
        <item x="10"/>
        <item x="44"/>
        <item x="82"/>
        <item x="60"/>
        <item x="42"/>
        <item x="37"/>
        <item x="76"/>
        <item x="99"/>
        <item x="21"/>
        <item x="70"/>
        <item x="51"/>
        <item x="62"/>
        <item x="16"/>
        <item x="74"/>
        <item x="8"/>
        <item x="66"/>
        <item x="78"/>
        <item x="2"/>
        <item x="45"/>
        <item x="86"/>
        <item x="77"/>
        <item x="95"/>
        <item x="90"/>
        <item x="88"/>
        <item x="80"/>
        <item x="65"/>
        <item x="56"/>
        <item x="57"/>
        <item x="20"/>
        <item x="32"/>
        <item x="61"/>
        <item x="91"/>
        <item x="47"/>
        <item x="14"/>
        <item x="58"/>
        <item x="40"/>
        <item x="54"/>
        <item x="49"/>
        <item x="6"/>
        <item x="46"/>
        <item x="17"/>
        <item x="55"/>
        <item x="41"/>
        <item x="5"/>
        <item x="15"/>
        <item x="67"/>
        <item x="27"/>
        <item x="33"/>
        <item x="43"/>
        <item x="1"/>
        <item x="3"/>
      </items>
    </pivotField>
    <pivotField compact="0" outline="0" showAll="0" defaultSubtotal="0">
      <items count="117">
        <item x="36"/>
        <item x="104"/>
        <item x="32"/>
        <item x="81"/>
        <item x="99"/>
        <item x="26"/>
        <item x="54"/>
        <item x="88"/>
        <item x="60"/>
        <item x="51"/>
        <item x="64"/>
        <item x="21"/>
        <item x="100"/>
        <item x="103"/>
        <item x="46"/>
        <item x="68"/>
        <item x="82"/>
        <item x="101"/>
        <item x="53"/>
        <item x="109"/>
        <item x="28"/>
        <item x="70"/>
        <item x="66"/>
        <item x="77"/>
        <item x="57"/>
        <item x="89"/>
        <item x="71"/>
        <item x="106"/>
        <item x="20"/>
        <item x="14"/>
        <item x="59"/>
        <item x="65"/>
        <item x="86"/>
        <item x="52"/>
        <item x="76"/>
        <item x="47"/>
        <item x="38"/>
        <item x="2"/>
        <item x="0"/>
        <item x="93"/>
        <item x="91"/>
        <item x="33"/>
        <item x="102"/>
        <item x="108"/>
        <item x="25"/>
        <item x="90"/>
        <item x="22"/>
        <item x="85"/>
        <item x="63"/>
        <item x="49"/>
        <item x="7"/>
        <item x="97"/>
        <item x="69"/>
        <item x="74"/>
        <item x="107"/>
        <item x="9"/>
        <item x="79"/>
        <item x="8"/>
        <item x="116"/>
        <item x="43"/>
        <item x="87"/>
        <item x="94"/>
        <item x="30"/>
        <item x="16"/>
        <item x="18"/>
        <item x="10"/>
        <item x="37"/>
        <item x="84"/>
        <item x="1"/>
        <item x="3"/>
        <item x="105"/>
        <item x="83"/>
        <item x="45"/>
        <item x="95"/>
        <item x="55"/>
        <item x="48"/>
        <item x="13"/>
        <item x="96"/>
        <item x="40"/>
        <item x="39"/>
        <item x="41"/>
        <item x="61"/>
        <item x="114"/>
        <item x="4"/>
        <item x="24"/>
        <item x="12"/>
        <item x="50"/>
        <item x="27"/>
        <item x="115"/>
        <item x="44"/>
        <item x="35"/>
        <item x="29"/>
        <item x="67"/>
        <item x="56"/>
        <item x="80"/>
        <item x="19"/>
        <item x="34"/>
        <item x="58"/>
        <item x="113"/>
        <item x="112"/>
        <item x="78"/>
        <item x="92"/>
        <item x="17"/>
        <item x="73"/>
        <item x="62"/>
        <item x="6"/>
        <item x="98"/>
        <item x="72"/>
        <item x="11"/>
        <item x="42"/>
        <item x="5"/>
        <item x="23"/>
        <item x="31"/>
        <item x="110"/>
        <item x="111"/>
        <item x="15"/>
        <item x="75"/>
      </items>
    </pivotField>
    <pivotField compact="0" outline="0" dragToRow="0" dragToCol="0" dragToPage="0" showAll="0" defaultSubtotal="0"/>
    <pivotField compact="0" outline="0" dragToRow="0" dragToCol="0" dragToPage="0" showAll="0" defaultSubtotal="0"/>
  </pivotFields>
  <rowFields count="1">
    <field x="7"/>
  </rowFields>
  <rowItems count="6">
    <i>
      <x/>
    </i>
    <i>
      <x v="1"/>
    </i>
    <i>
      <x v="2"/>
    </i>
    <i>
      <x v="3"/>
    </i>
    <i>
      <x v="4"/>
    </i>
    <i>
      <x v="5"/>
    </i>
  </rowItems>
  <colItems count="1">
    <i/>
  </colItems>
  <pivotTableStyleInfo name="PivotStyleMedium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T_Est_Revenue" cacheId="56" applyNumberFormats="0" applyBorderFormats="0" applyFontFormats="0" applyPatternFormats="0" applyAlignmentFormats="0" applyWidthHeightFormats="1" dataCaption="Values" updatedVersion="4" minRefreshableVersion="3" colGrandTotals="0" itemPrintTitles="1" createdVersion="4" indent="0" outline="1" outlineData="1" multipleFieldFilters="0" chartFormat="2">
  <location ref="B7:H13" firstHeaderRow="1" firstDataRow="2" firstDataCol="1" rowPageCount="2" colPageCount="1"/>
  <pivotFields count="16">
    <pivotField showAll="0"/>
    <pivotField axis="axisPage" multipleItemSelectionAllowed="1" showAll="0">
      <items count="9">
        <item x="0"/>
        <item x="2"/>
        <item x="4"/>
        <item x="7"/>
        <item x="6"/>
        <item x="1"/>
        <item x="3"/>
        <item x="5"/>
        <item t="default"/>
      </items>
    </pivotField>
    <pivotField showAll="0">
      <items count="6">
        <item x="2"/>
        <item x="0"/>
        <item x="4"/>
        <item x="1"/>
        <item x="3"/>
        <item t="default"/>
      </items>
    </pivotField>
    <pivotField axis="axisPage" multipleItemSelectionAllowed="1" showAll="0">
      <items count="6">
        <item x="4"/>
        <item x="0"/>
        <item x="1"/>
        <item x="2"/>
        <item x="3"/>
        <item t="default"/>
      </items>
    </pivotField>
    <pivotField dataField="1" showAll="0"/>
    <pivotField showAll="0"/>
    <pivotField axis="axisRow" showAll="0">
      <items count="5">
        <item x="3"/>
        <item x="2"/>
        <item x="1"/>
        <item x="0"/>
        <item t="default"/>
      </items>
    </pivotField>
    <pivotField axis="axisCol" showAll="0">
      <items count="7">
        <item x="4"/>
        <item x="5"/>
        <item x="3"/>
        <item x="0"/>
        <item x="2"/>
        <item x="1"/>
        <item t="default"/>
      </items>
    </pivotField>
    <pivotField showAll="0">
      <items count="6">
        <item x="4"/>
        <item x="0"/>
        <item x="3"/>
        <item x="2"/>
        <item x="1"/>
        <item t="default"/>
      </items>
    </pivotField>
    <pivotField showAll="0"/>
    <pivotField showAll="0"/>
    <pivotField showAll="0"/>
    <pivotField showAll="0"/>
    <pivotField showAll="0">
      <items count="118">
        <item x="36"/>
        <item x="104"/>
        <item x="32"/>
        <item x="81"/>
        <item x="99"/>
        <item x="26"/>
        <item x="54"/>
        <item x="88"/>
        <item x="60"/>
        <item x="51"/>
        <item x="64"/>
        <item x="21"/>
        <item x="100"/>
        <item x="103"/>
        <item x="46"/>
        <item x="68"/>
        <item x="82"/>
        <item x="101"/>
        <item x="53"/>
        <item x="109"/>
        <item x="28"/>
        <item x="70"/>
        <item x="66"/>
        <item x="77"/>
        <item x="57"/>
        <item x="89"/>
        <item x="71"/>
        <item x="106"/>
        <item x="20"/>
        <item x="14"/>
        <item x="59"/>
        <item x="65"/>
        <item x="86"/>
        <item x="52"/>
        <item x="76"/>
        <item x="47"/>
        <item x="38"/>
        <item x="2"/>
        <item x="0"/>
        <item x="93"/>
        <item x="91"/>
        <item x="33"/>
        <item x="102"/>
        <item x="108"/>
        <item x="25"/>
        <item x="90"/>
        <item x="22"/>
        <item x="85"/>
        <item x="63"/>
        <item x="49"/>
        <item x="7"/>
        <item x="97"/>
        <item x="69"/>
        <item x="74"/>
        <item x="107"/>
        <item x="9"/>
        <item x="79"/>
        <item x="8"/>
        <item x="116"/>
        <item x="43"/>
        <item x="87"/>
        <item x="94"/>
        <item x="30"/>
        <item x="16"/>
        <item x="18"/>
        <item x="10"/>
        <item x="37"/>
        <item x="84"/>
        <item x="1"/>
        <item x="3"/>
        <item x="105"/>
        <item x="83"/>
        <item x="45"/>
        <item x="95"/>
        <item x="55"/>
        <item x="48"/>
        <item x="13"/>
        <item x="96"/>
        <item x="40"/>
        <item x="39"/>
        <item x="41"/>
        <item x="61"/>
        <item x="114"/>
        <item x="4"/>
        <item x="24"/>
        <item x="12"/>
        <item x="50"/>
        <item x="27"/>
        <item x="115"/>
        <item x="44"/>
        <item x="35"/>
        <item x="29"/>
        <item x="67"/>
        <item x="56"/>
        <item x="80"/>
        <item x="19"/>
        <item x="34"/>
        <item x="58"/>
        <item x="113"/>
        <item x="112"/>
        <item x="78"/>
        <item x="92"/>
        <item x="17"/>
        <item x="73"/>
        <item x="62"/>
        <item x="6"/>
        <item x="98"/>
        <item x="72"/>
        <item x="11"/>
        <item x="42"/>
        <item x="5"/>
        <item x="23"/>
        <item x="31"/>
        <item x="110"/>
        <item x="111"/>
        <item x="15"/>
        <item x="75"/>
        <item t="default"/>
      </items>
    </pivotField>
    <pivotField dragToRow="0" dragToCol="0" dragToPage="0" showAll="0" defaultSubtotal="0"/>
    <pivotField dragToRow="0" dragToCol="0" dragToPage="0" showAll="0" defaultSubtotal="0"/>
  </pivotFields>
  <rowFields count="1">
    <field x="6"/>
  </rowFields>
  <rowItems count="5">
    <i>
      <x/>
    </i>
    <i>
      <x v="1"/>
    </i>
    <i>
      <x v="2"/>
    </i>
    <i>
      <x v="3"/>
    </i>
    <i t="grand">
      <x/>
    </i>
  </rowItems>
  <colFields count="1">
    <field x="7"/>
  </colFields>
  <colItems count="6">
    <i>
      <x/>
    </i>
    <i>
      <x v="1"/>
    </i>
    <i>
      <x v="2"/>
    </i>
    <i>
      <x v="3"/>
    </i>
    <i>
      <x v="4"/>
    </i>
    <i>
      <x v="5"/>
    </i>
  </colItems>
  <pageFields count="2">
    <pageField fld="3" hier="-1"/>
    <pageField fld="1" hier="-1"/>
  </pageFields>
  <dataFields count="1">
    <dataField name="Sum of Estimated Revenue ($000)" fld="4" baseField="0" baseItem="0"/>
  </dataFields>
  <pivotTableStyleInfo name="PivotStyleMedium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T_Act_Revenue" cacheId="56" applyNumberFormats="0" applyBorderFormats="0" applyFontFormats="0" applyPatternFormats="0" applyAlignmentFormats="0" applyWidthHeightFormats="1" dataCaption="Values" updatedVersion="4" minRefreshableVersion="3" colGrandTotals="0" itemPrintTitles="1" createdVersion="4" indent="0" outline="1" outlineData="1" multipleFieldFilters="0" chartFormat="2">
  <location ref="B28:H34" firstHeaderRow="1" firstDataRow="2" firstDataCol="1" rowPageCount="2" colPageCount="1"/>
  <pivotFields count="16">
    <pivotField showAll="0"/>
    <pivotField axis="axisPage" multipleItemSelectionAllowed="1" showAll="0">
      <items count="9">
        <item x="0"/>
        <item x="2"/>
        <item x="4"/>
        <item x="7"/>
        <item x="6"/>
        <item x="1"/>
        <item x="3"/>
        <item x="5"/>
        <item t="default"/>
      </items>
    </pivotField>
    <pivotField showAll="0">
      <items count="6">
        <item x="2"/>
        <item x="0"/>
        <item x="4"/>
        <item x="1"/>
        <item x="3"/>
        <item t="default"/>
      </items>
    </pivotField>
    <pivotField axis="axisPage" multipleItemSelectionAllowed="1" showAll="0">
      <items count="6">
        <item x="4"/>
        <item x="0"/>
        <item x="1"/>
        <item x="2"/>
        <item x="3"/>
        <item t="default"/>
      </items>
    </pivotField>
    <pivotField showAll="0"/>
    <pivotField dataField="1" showAll="0"/>
    <pivotField axis="axisRow" showAll="0">
      <items count="5">
        <item x="3"/>
        <item x="2"/>
        <item x="1"/>
        <item x="0"/>
        <item t="default"/>
      </items>
    </pivotField>
    <pivotField axis="axisCol" showAll="0">
      <items count="7">
        <item x="4"/>
        <item x="5"/>
        <item x="3"/>
        <item x="0"/>
        <item x="2"/>
        <item x="1"/>
        <item t="default"/>
      </items>
    </pivotField>
    <pivotField showAll="0">
      <items count="6">
        <item x="4"/>
        <item x="0"/>
        <item x="3"/>
        <item x="2"/>
        <item x="1"/>
        <item t="default"/>
      </items>
    </pivotField>
    <pivotField showAll="0"/>
    <pivotField showAll="0"/>
    <pivotField showAll="0"/>
    <pivotField showAll="0"/>
    <pivotField showAll="0">
      <items count="118">
        <item x="36"/>
        <item x="104"/>
        <item x="32"/>
        <item x="81"/>
        <item x="99"/>
        <item x="26"/>
        <item x="54"/>
        <item x="88"/>
        <item x="60"/>
        <item x="51"/>
        <item x="64"/>
        <item x="21"/>
        <item x="100"/>
        <item x="103"/>
        <item x="46"/>
        <item x="68"/>
        <item x="82"/>
        <item x="101"/>
        <item x="53"/>
        <item x="109"/>
        <item x="28"/>
        <item x="70"/>
        <item x="66"/>
        <item x="77"/>
        <item x="57"/>
        <item x="89"/>
        <item x="71"/>
        <item x="106"/>
        <item x="20"/>
        <item x="14"/>
        <item x="59"/>
        <item x="65"/>
        <item x="86"/>
        <item x="52"/>
        <item x="76"/>
        <item x="47"/>
        <item x="38"/>
        <item x="2"/>
        <item x="0"/>
        <item x="93"/>
        <item x="91"/>
        <item x="33"/>
        <item x="102"/>
        <item x="108"/>
        <item x="25"/>
        <item x="90"/>
        <item x="22"/>
        <item x="85"/>
        <item x="63"/>
        <item x="49"/>
        <item x="7"/>
        <item x="97"/>
        <item x="69"/>
        <item x="74"/>
        <item x="107"/>
        <item x="9"/>
        <item x="79"/>
        <item x="8"/>
        <item x="116"/>
        <item x="43"/>
        <item x="87"/>
        <item x="94"/>
        <item x="30"/>
        <item x="16"/>
        <item x="18"/>
        <item x="10"/>
        <item x="37"/>
        <item x="84"/>
        <item x="1"/>
        <item x="3"/>
        <item x="105"/>
        <item x="83"/>
        <item x="45"/>
        <item x="95"/>
        <item x="55"/>
        <item x="48"/>
        <item x="13"/>
        <item x="96"/>
        <item x="40"/>
        <item x="39"/>
        <item x="41"/>
        <item x="61"/>
        <item x="114"/>
        <item x="4"/>
        <item x="24"/>
        <item x="12"/>
        <item x="50"/>
        <item x="27"/>
        <item x="115"/>
        <item x="44"/>
        <item x="35"/>
        <item x="29"/>
        <item x="67"/>
        <item x="56"/>
        <item x="80"/>
        <item x="19"/>
        <item x="34"/>
        <item x="58"/>
        <item x="113"/>
        <item x="112"/>
        <item x="78"/>
        <item x="92"/>
        <item x="17"/>
        <item x="73"/>
        <item x="62"/>
        <item x="6"/>
        <item x="98"/>
        <item x="72"/>
        <item x="11"/>
        <item x="42"/>
        <item x="5"/>
        <item x="23"/>
        <item x="31"/>
        <item x="110"/>
        <item x="111"/>
        <item x="15"/>
        <item x="75"/>
        <item t="default"/>
      </items>
    </pivotField>
    <pivotField dragToRow="0" dragToCol="0" dragToPage="0" showAll="0" defaultSubtotal="0"/>
    <pivotField dragToRow="0" dragToCol="0" dragToPage="0" showAll="0" defaultSubtotal="0"/>
  </pivotFields>
  <rowFields count="1">
    <field x="6"/>
  </rowFields>
  <rowItems count="5">
    <i>
      <x/>
    </i>
    <i>
      <x v="1"/>
    </i>
    <i>
      <x v="2"/>
    </i>
    <i>
      <x v="3"/>
    </i>
    <i t="grand">
      <x/>
    </i>
  </rowItems>
  <colFields count="1">
    <field x="7"/>
  </colFields>
  <colItems count="6">
    <i>
      <x/>
    </i>
    <i>
      <x v="1"/>
    </i>
    <i>
      <x v="2"/>
    </i>
    <i>
      <x v="3"/>
    </i>
    <i>
      <x v="4"/>
    </i>
    <i>
      <x v="5"/>
    </i>
  </colItems>
  <pageFields count="2">
    <pageField fld="3" hier="-1"/>
    <pageField fld="1" hier="-1"/>
  </pageFields>
  <dataFields count="1">
    <dataField name="Sum of Actual Revenue ($000)" fld="5" baseField="0" baseItem="0"/>
  </dataFields>
  <pivotTableStyleInfo name="PivotStyleMedium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T_Prcnt_of_Estimate" cacheId="56" applyNumberFormats="0" applyBorderFormats="0" applyFontFormats="0" applyPatternFormats="0" applyAlignmentFormats="0" applyWidthHeightFormats="1" dataCaption="Values" updatedVersion="4" minRefreshableVersion="3" colGrandTotals="0" itemPrintTitles="1" createdVersion="4" indent="0" outline="1" outlineData="1" multipleFieldFilters="0" chartFormat="2">
  <location ref="B49:H55" firstHeaderRow="1" firstDataRow="2" firstDataCol="1" rowPageCount="2" colPageCount="1"/>
  <pivotFields count="16">
    <pivotField showAll="0"/>
    <pivotField axis="axisPage" multipleItemSelectionAllowed="1" showAll="0">
      <items count="9">
        <item x="0"/>
        <item x="2"/>
        <item x="4"/>
        <item x="7"/>
        <item x="6"/>
        <item x="1"/>
        <item x="3"/>
        <item x="5"/>
        <item t="default"/>
      </items>
    </pivotField>
    <pivotField showAll="0">
      <items count="6">
        <item x="2"/>
        <item x="0"/>
        <item x="4"/>
        <item x="1"/>
        <item x="3"/>
        <item t="default"/>
      </items>
    </pivotField>
    <pivotField axis="axisPage" multipleItemSelectionAllowed="1" showAll="0">
      <items count="6">
        <item x="4"/>
        <item x="0"/>
        <item x="1"/>
        <item x="2"/>
        <item x="3"/>
        <item t="default"/>
      </items>
    </pivotField>
    <pivotField showAll="0"/>
    <pivotField showAll="0"/>
    <pivotField axis="axisRow" showAll="0">
      <items count="5">
        <item x="3"/>
        <item x="2"/>
        <item x="1"/>
        <item x="0"/>
        <item t="default"/>
      </items>
    </pivotField>
    <pivotField axis="axisCol" showAll="0">
      <items count="7">
        <item x="4"/>
        <item x="5"/>
        <item x="3"/>
        <item x="0"/>
        <item x="2"/>
        <item x="1"/>
        <item t="default"/>
      </items>
    </pivotField>
    <pivotField showAll="0">
      <items count="6">
        <item x="4"/>
        <item x="0"/>
        <item x="3"/>
        <item x="2"/>
        <item x="1"/>
        <item t="default"/>
      </items>
    </pivotField>
    <pivotField showAll="0"/>
    <pivotField showAll="0"/>
    <pivotField showAll="0"/>
    <pivotField showAll="0"/>
    <pivotField showAll="0">
      <items count="118">
        <item x="36"/>
        <item x="104"/>
        <item x="32"/>
        <item x="81"/>
        <item x="99"/>
        <item x="26"/>
        <item x="54"/>
        <item x="88"/>
        <item x="60"/>
        <item x="51"/>
        <item x="64"/>
        <item x="21"/>
        <item x="100"/>
        <item x="103"/>
        <item x="46"/>
        <item x="68"/>
        <item x="82"/>
        <item x="101"/>
        <item x="53"/>
        <item x="109"/>
        <item x="28"/>
        <item x="70"/>
        <item x="66"/>
        <item x="77"/>
        <item x="57"/>
        <item x="89"/>
        <item x="71"/>
        <item x="106"/>
        <item x="20"/>
        <item x="14"/>
        <item x="59"/>
        <item x="65"/>
        <item x="86"/>
        <item x="52"/>
        <item x="76"/>
        <item x="47"/>
        <item x="38"/>
        <item x="2"/>
        <item x="0"/>
        <item x="93"/>
        <item x="91"/>
        <item x="33"/>
        <item x="102"/>
        <item x="108"/>
        <item x="25"/>
        <item x="90"/>
        <item x="22"/>
        <item x="85"/>
        <item x="63"/>
        <item x="49"/>
        <item x="7"/>
        <item x="97"/>
        <item x="69"/>
        <item x="74"/>
        <item x="107"/>
        <item x="9"/>
        <item x="79"/>
        <item x="8"/>
        <item x="116"/>
        <item x="43"/>
        <item x="87"/>
        <item x="94"/>
        <item x="30"/>
        <item x="16"/>
        <item x="18"/>
        <item x="10"/>
        <item x="37"/>
        <item x="84"/>
        <item x="1"/>
        <item x="3"/>
        <item x="105"/>
        <item x="83"/>
        <item x="45"/>
        <item x="95"/>
        <item x="55"/>
        <item x="48"/>
        <item x="13"/>
        <item x="96"/>
        <item x="40"/>
        <item x="39"/>
        <item x="41"/>
        <item x="61"/>
        <item x="114"/>
        <item x="4"/>
        <item x="24"/>
        <item x="12"/>
        <item x="50"/>
        <item x="27"/>
        <item x="115"/>
        <item x="44"/>
        <item x="35"/>
        <item x="29"/>
        <item x="67"/>
        <item x="56"/>
        <item x="80"/>
        <item x="19"/>
        <item x="34"/>
        <item x="58"/>
        <item x="113"/>
        <item x="112"/>
        <item x="78"/>
        <item x="92"/>
        <item x="17"/>
        <item x="73"/>
        <item x="62"/>
        <item x="6"/>
        <item x="98"/>
        <item x="72"/>
        <item x="11"/>
        <item x="42"/>
        <item x="5"/>
        <item x="23"/>
        <item x="31"/>
        <item x="110"/>
        <item x="111"/>
        <item x="15"/>
        <item x="75"/>
        <item t="default"/>
      </items>
    </pivotField>
    <pivotField dragToRow="0" dragToCol="0" dragToPage="0" showAll="0" defaultSubtotal="0"/>
    <pivotField dataField="1" dragToRow="0" dragToCol="0" dragToPage="0" showAll="0" defaultSubtotal="0"/>
  </pivotFields>
  <rowFields count="1">
    <field x="6"/>
  </rowFields>
  <rowItems count="5">
    <i>
      <x/>
    </i>
    <i>
      <x v="1"/>
    </i>
    <i>
      <x v="2"/>
    </i>
    <i>
      <x v="3"/>
    </i>
    <i t="grand">
      <x/>
    </i>
  </rowItems>
  <colFields count="1">
    <field x="7"/>
  </colFields>
  <colItems count="6">
    <i>
      <x/>
    </i>
    <i>
      <x v="1"/>
    </i>
    <i>
      <x v="2"/>
    </i>
    <i>
      <x v="3"/>
    </i>
    <i>
      <x v="4"/>
    </i>
    <i>
      <x v="5"/>
    </i>
  </colItems>
  <pageFields count="2">
    <pageField fld="3" hier="-1"/>
    <pageField fld="1" hier="-1"/>
  </pageFields>
  <dataFields count="1">
    <dataField name="Sum of % Revenue over Estimate" fld="15" baseField="1" baseItem="0" numFmtId="9"/>
  </dataFields>
  <pivotTableStyleInfo name="PivotStyleMedium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Industry" sourceName="Industry">
  <pivotTables>
    <pivotTable tabId="6" name="PT_Act_Revenue"/>
    <pivotTable tabId="6" name="PT_Prcnt_of_Estimate"/>
    <pivotTable tabId="6" name="PT_Est_Revenue"/>
    <pivotTable tabId="6" name="PT_Rep_Contribtion"/>
    <pivotTable tabId="6" name="PT_ProductContribution"/>
    <pivotTable tabId="6" name="PT_Industry_Contribution"/>
    <pivotTable tabId="6" name="PT_Top_Product"/>
    <pivotTable tabId="6" name="PT_Top_Sales_Rep"/>
    <pivotTable tabId="6" name="PT_Top_Industry"/>
  </pivotTables>
  <data>
    <tabular pivotCacheId="1">
      <items count="8">
        <i x="0" s="1"/>
        <i x="2" s="1"/>
        <i x="4" s="1"/>
        <i x="7" s="1"/>
        <i x="6" s="1"/>
        <i x="1" s="1"/>
        <i x="3" s="1"/>
        <i x="5"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roduct" sourceName="Product">
  <pivotTables>
    <pivotTable tabId="6" name="PT_Act_Revenue"/>
    <pivotTable tabId="6" name="PT_Prcnt_of_Estimate"/>
    <pivotTable tabId="6" name="PT_Est_Revenue"/>
    <pivotTable tabId="6" name="PT_Rep_Contribtion"/>
    <pivotTable tabId="6" name="PT_Industry_Contribution"/>
    <pivotTable tabId="6" name="PT_Top_Industry"/>
    <pivotTable tabId="6" name="PT_Top_Product"/>
    <pivotTable tabId="6" name="PT_Top_Sales_Rep"/>
  </pivotTables>
  <data>
    <tabular pivotCacheId="1">
      <items count="5">
        <i x="4" s="1"/>
        <i x="0" s="1"/>
        <i x="1" s="1"/>
        <i x="2"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Year" sourceName="Year">
  <pivotTables>
    <pivotTable tabId="6" name="PT_Year"/>
    <pivotTable tabId="6" name="PT_Top_Product"/>
    <pivotTable tabId="6" name="PT_Top_Sales_Rep"/>
  </pivotTables>
  <data>
    <tabular pivotCacheId="1">
      <items count="6">
        <i x="4" s="1"/>
        <i x="5" s="1"/>
        <i x="3" s="1"/>
        <i x="0" s="1"/>
        <i x="2"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Industry" cache="Slicer_Industry" caption="Select one or more Industry" rowHeight="241300"/>
  <slicer name="Product" cache="Slicer_Product" caption="Select one or more Product" rowHeight="241300"/>
  <slicer name="Year" cache="Slicer_Year" caption="Select current 6 years" rowHeight="241300"/>
</slicers>
</file>

<file path=xl/tables/table1.xml><?xml version="1.0" encoding="utf-8"?>
<table xmlns="http://schemas.openxmlformats.org/spreadsheetml/2006/main" id="2" name="T_Financial" displayName="T_Financial" ref="A1:N504" totalsRowShown="0">
  <autoFilter ref="A1:N504"/>
  <tableColumns count="14">
    <tableColumn id="1" name="Customer"/>
    <tableColumn id="2" name="Industry"/>
    <tableColumn id="3" name="Region"/>
    <tableColumn id="4" name="Product"/>
    <tableColumn id="5" name="Estimated Revenue ($000)"/>
    <tableColumn id="6" name="Actual Revenue ($000)"/>
    <tableColumn id="7" name="Quarter"/>
    <tableColumn id="8" name="Year"/>
    <tableColumn id="9" name="Sales Rep"/>
    <tableColumn id="10" name="YQ"/>
    <tableColumn id="11" name="IYQ"/>
    <tableColumn id="12" name="RYQ"/>
    <tableColumn id="13" name="SYQ"/>
    <tableColumn id="14" name="PYQ"/>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rinterSettings" Target="../printerSettings/printerSettings3.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0"/>
  <sheetViews>
    <sheetView showGridLines="0" tabSelected="1" zoomScaleNormal="100" workbookViewId="0"/>
  </sheetViews>
  <sheetFormatPr defaultRowHeight="15" x14ac:dyDescent="0.25"/>
  <cols>
    <col min="1" max="1" width="3.140625" customWidth="1"/>
    <col min="2" max="2" width="14.28515625" customWidth="1"/>
    <col min="3" max="3" width="18.42578125" bestFit="1" customWidth="1"/>
    <col min="4" max="4" width="13.42578125" style="24" customWidth="1"/>
    <col min="5" max="5" width="3.28515625" customWidth="1"/>
    <col min="6" max="6" width="13.42578125" customWidth="1"/>
    <col min="7" max="7" width="3.28515625" customWidth="1"/>
    <col min="8" max="8" width="13.42578125" customWidth="1"/>
    <col min="9" max="9" width="3.28515625" customWidth="1"/>
    <col min="10" max="10" width="13.42578125" customWidth="1"/>
    <col min="11" max="11" width="3.28515625" customWidth="1"/>
    <col min="12" max="12" width="13.42578125" customWidth="1"/>
    <col min="13" max="13" width="3.28515625" customWidth="1"/>
    <col min="14" max="14" width="13.42578125" style="24" customWidth="1"/>
    <col min="15" max="15" width="6" customWidth="1"/>
    <col min="16" max="16" width="17.85546875" bestFit="1" customWidth="1"/>
    <col min="22" max="22" width="11.42578125" bestFit="1" customWidth="1"/>
  </cols>
  <sheetData>
    <row r="1" spans="2:19" x14ac:dyDescent="0.25">
      <c r="Q1" s="16"/>
      <c r="S1" s="44"/>
    </row>
    <row r="2" spans="2:19" x14ac:dyDescent="0.25">
      <c r="Q2" s="16"/>
    </row>
    <row r="3" spans="2:19" x14ac:dyDescent="0.25">
      <c r="B3" s="25"/>
      <c r="C3" s="25"/>
      <c r="D3" s="26"/>
      <c r="E3" s="25"/>
      <c r="F3" s="25"/>
      <c r="G3" s="25"/>
      <c r="H3" s="25"/>
      <c r="I3" s="25"/>
      <c r="J3" s="25"/>
      <c r="K3" s="25"/>
      <c r="L3" s="25"/>
      <c r="M3" s="25"/>
      <c r="N3" s="26"/>
      <c r="O3" s="25"/>
    </row>
    <row r="4" spans="2:19" ht="21" x14ac:dyDescent="0.25">
      <c r="B4" s="25"/>
      <c r="C4" s="25"/>
      <c r="D4" s="39">
        <f>IF('Chart Data'!B5=0,"",'Chart Data'!B5)</f>
        <v>2003</v>
      </c>
      <c r="E4" s="34"/>
      <c r="F4" s="40">
        <f>IF('Chart Data'!B6=0,"",'Chart Data'!B6)</f>
        <v>2004</v>
      </c>
      <c r="G4" s="34"/>
      <c r="H4" s="40">
        <f>IF('Chart Data'!B7=0,"",'Chart Data'!B7)</f>
        <v>2005</v>
      </c>
      <c r="I4" s="34"/>
      <c r="J4" s="40">
        <f>IF('Chart Data'!B8=0,"",'Chart Data'!B8)</f>
        <v>2006</v>
      </c>
      <c r="K4" s="34"/>
      <c r="L4" s="40">
        <f>IF('Chart Data'!B9=0,"",'Chart Data'!B9)</f>
        <v>2007</v>
      </c>
      <c r="M4" s="34"/>
      <c r="N4" s="39">
        <f>IF('Chart Data'!B10=0,"",'Chart Data'!B10)</f>
        <v>2008</v>
      </c>
      <c r="O4" s="25"/>
    </row>
    <row r="5" spans="2:19" ht="39" customHeight="1" x14ac:dyDescent="0.25">
      <c r="B5" s="25"/>
      <c r="C5" s="41" t="s">
        <v>1065</v>
      </c>
      <c r="D5" s="49"/>
      <c r="E5" s="49"/>
      <c r="F5" s="49"/>
      <c r="G5" s="49"/>
      <c r="H5" s="49"/>
      <c r="I5" s="49"/>
      <c r="J5" s="49"/>
      <c r="K5" s="49"/>
      <c r="L5" s="49"/>
      <c r="M5" s="49"/>
      <c r="N5" s="49"/>
      <c r="O5" s="25"/>
    </row>
    <row r="6" spans="2:19" x14ac:dyDescent="0.25">
      <c r="B6" s="25"/>
      <c r="C6" s="25"/>
      <c r="D6" s="26"/>
      <c r="E6" s="25"/>
      <c r="F6" s="25"/>
      <c r="G6" s="25"/>
      <c r="H6" s="25"/>
      <c r="I6" s="25"/>
      <c r="J6" s="25"/>
      <c r="K6" s="25"/>
      <c r="L6" s="25"/>
      <c r="M6" s="25"/>
      <c r="N6" s="26"/>
      <c r="O6" s="25"/>
    </row>
    <row r="7" spans="2:19" x14ac:dyDescent="0.25">
      <c r="B7" s="25"/>
      <c r="C7" s="25"/>
      <c r="D7" s="26"/>
      <c r="E7" s="25"/>
      <c r="F7" s="25"/>
      <c r="G7" s="25"/>
      <c r="H7" s="25"/>
      <c r="I7" s="25"/>
      <c r="J7" s="25"/>
      <c r="K7" s="25"/>
      <c r="L7" s="25"/>
      <c r="M7" s="25"/>
      <c r="N7" s="26"/>
      <c r="O7" s="25"/>
    </row>
    <row r="8" spans="2:19" x14ac:dyDescent="0.25">
      <c r="B8" s="25"/>
      <c r="C8" s="25"/>
      <c r="D8" s="26"/>
      <c r="E8" s="25"/>
      <c r="F8" s="25"/>
      <c r="G8" s="25"/>
      <c r="H8" s="25"/>
      <c r="I8" s="25"/>
      <c r="J8" s="25"/>
      <c r="K8" s="25"/>
      <c r="L8" s="25"/>
      <c r="M8" s="25"/>
      <c r="N8" s="26"/>
      <c r="O8" s="25"/>
    </row>
    <row r="9" spans="2:19" x14ac:dyDescent="0.25">
      <c r="B9" s="25"/>
      <c r="C9" s="25"/>
      <c r="D9" s="26"/>
      <c r="E9" s="25"/>
      <c r="F9" s="25"/>
      <c r="G9" s="25"/>
      <c r="H9" s="25"/>
      <c r="I9" s="25"/>
      <c r="J9" s="25"/>
      <c r="K9" s="25"/>
      <c r="L9" s="25"/>
      <c r="M9" s="25"/>
      <c r="N9" s="26"/>
      <c r="O9" s="25"/>
    </row>
    <row r="10" spans="2:19" x14ac:dyDescent="0.25">
      <c r="B10" s="25"/>
      <c r="C10" s="25"/>
      <c r="D10" s="26"/>
      <c r="E10" s="25"/>
      <c r="F10" s="25"/>
      <c r="G10" s="25"/>
      <c r="H10" s="25"/>
      <c r="I10" s="25"/>
      <c r="J10" s="25"/>
      <c r="K10" s="25"/>
      <c r="L10" s="25"/>
      <c r="M10" s="25"/>
      <c r="N10" s="26"/>
      <c r="O10" s="25"/>
    </row>
    <row r="11" spans="2:19" x14ac:dyDescent="0.25">
      <c r="B11" s="25"/>
      <c r="C11" s="25"/>
      <c r="D11" s="26"/>
      <c r="E11" s="25"/>
      <c r="F11" s="25"/>
      <c r="G11" s="25"/>
      <c r="H11" s="25"/>
      <c r="I11" s="25"/>
      <c r="J11" s="25"/>
      <c r="K11" s="25"/>
      <c r="L11" s="25"/>
      <c r="M11" s="25"/>
      <c r="N11" s="26"/>
      <c r="O11" s="25"/>
    </row>
    <row r="12" spans="2:19" x14ac:dyDescent="0.25">
      <c r="B12" s="25"/>
      <c r="C12" s="25"/>
      <c r="D12" s="26"/>
      <c r="E12" s="25"/>
      <c r="F12" s="25"/>
      <c r="G12" s="25"/>
      <c r="H12" s="25"/>
      <c r="I12" s="25"/>
      <c r="J12" s="25"/>
      <c r="K12" s="25"/>
      <c r="L12" s="25"/>
      <c r="M12" s="25"/>
      <c r="N12" s="26"/>
      <c r="O12" s="25"/>
    </row>
    <row r="13" spans="2:19" ht="27.75" customHeight="1" x14ac:dyDescent="0.25">
      <c r="B13" s="48" t="s">
        <v>1061</v>
      </c>
      <c r="C13" s="48"/>
      <c r="D13" s="48"/>
      <c r="E13" s="28"/>
      <c r="F13" s="28">
        <f>IFERROR('Chart Data'!$F$6,"")</f>
        <v>-0.41449791627038335</v>
      </c>
      <c r="G13" s="28"/>
      <c r="H13" s="28">
        <f>IFERROR('Chart Data'!$F$7,"")</f>
        <v>0.34673203579550488</v>
      </c>
      <c r="I13" s="28"/>
      <c r="J13" s="28">
        <f>IFERROR('Chart Data'!$F$8,"")</f>
        <v>5.4847694028377816E-2</v>
      </c>
      <c r="K13" s="28"/>
      <c r="L13" s="28">
        <f>IFERROR('Chart Data'!$F$9,"")</f>
        <v>-0.11407484407484407</v>
      </c>
      <c r="M13" s="28"/>
      <c r="N13" s="27">
        <f>IFERROR('Chart Data'!$F$10,"")</f>
        <v>-4.3554783751437356E-2</v>
      </c>
      <c r="O13" s="25"/>
    </row>
    <row r="14" spans="2:19" s="31" customFormat="1" ht="23.25" customHeight="1" x14ac:dyDescent="0.25">
      <c r="B14" s="46" t="s">
        <v>1062</v>
      </c>
      <c r="C14" s="47"/>
      <c r="D14" s="32">
        <f>'Chart Data'!$E$5</f>
        <v>0.38845138055222089</v>
      </c>
      <c r="E14" s="33"/>
      <c r="F14" s="33">
        <f>'Chart Data'!$E$6</f>
        <v>0.36804040404040406</v>
      </c>
      <c r="G14" s="33"/>
      <c r="H14" s="33">
        <f>'Chart Data'!$E$7</f>
        <v>0.1999736842105263</v>
      </c>
      <c r="I14" s="33"/>
      <c r="J14" s="33">
        <f>'Chart Data'!$E$8</f>
        <v>0.32324621733149933</v>
      </c>
      <c r="K14" s="33"/>
      <c r="L14" s="33">
        <f>'Chart Data'!$E$9</f>
        <v>0.30915514592933946</v>
      </c>
      <c r="M14" s="33"/>
      <c r="N14" s="32">
        <f>'Chart Data'!$E$10</f>
        <v>0.64342741935483871</v>
      </c>
      <c r="O14" s="34"/>
    </row>
    <row r="15" spans="2:19" ht="12" customHeight="1" x14ac:dyDescent="0.25">
      <c r="B15" s="25"/>
      <c r="C15" s="25"/>
      <c r="D15" s="26"/>
      <c r="E15" s="25"/>
      <c r="F15" s="25"/>
      <c r="G15" s="25"/>
      <c r="H15" s="25"/>
      <c r="I15" s="25"/>
      <c r="J15" s="25"/>
      <c r="K15" s="25"/>
      <c r="L15" s="25"/>
      <c r="M15" s="25"/>
      <c r="N15" s="26"/>
      <c r="O15" s="25"/>
    </row>
    <row r="16" spans="2:19" s="21" customFormat="1" ht="12" x14ac:dyDescent="0.2">
      <c r="C16" s="35" t="s">
        <v>20</v>
      </c>
      <c r="D16" s="29">
        <f>IFERROR(IF('Chart Data'!$S$5=0,"",'Chart Data'!$S$5),"")</f>
        <v>0.25340227221636202</v>
      </c>
      <c r="E16" s="30"/>
      <c r="F16" s="30">
        <f>IFERROR(IF('Chart Data'!$S$6=0,"",'Chart Data'!$S$6),"")</f>
        <v>0.20481998877698693</v>
      </c>
      <c r="G16" s="30"/>
      <c r="H16" s="30">
        <f>IFERROR(IF('Chart Data'!$S$7=0,"",'Chart Data'!$S$7),"")</f>
        <v>0.17401697405644861</v>
      </c>
      <c r="I16" s="30"/>
      <c r="J16" s="30">
        <f>IFERROR(IF('Chart Data'!$S$8=0,"",'Chart Data'!$S$8),"")</f>
        <v>0.27413721413721415</v>
      </c>
      <c r="K16" s="30"/>
      <c r="L16" s="30">
        <f>IFERROR(IF('Chart Data'!$S$9=0,"",'Chart Data'!$S$9),"")</f>
        <v>0.21136742308685144</v>
      </c>
      <c r="M16" s="30"/>
      <c r="N16" s="29">
        <f>IFERROR(IF('Chart Data'!$S$10=0,"",'Chart Data'!$S$10),"")</f>
        <v>0.29793655077655373</v>
      </c>
    </row>
    <row r="17" spans="2:23" s="21" customFormat="1" ht="12" x14ac:dyDescent="0.2">
      <c r="C17" s="35" t="s">
        <v>0</v>
      </c>
      <c r="D17" s="29">
        <f>IFERROR(IF('Chart Data'!$T$5=0,"",'Chart Data'!$T$5),"")</f>
        <v>0.16873886804198585</v>
      </c>
      <c r="E17" s="30"/>
      <c r="F17" s="30">
        <f>IFERROR(IF('Chart Data'!$T$6=0,"",'Chart Data'!$T$6),"")</f>
        <v>0.24398239759000562</v>
      </c>
      <c r="G17" s="30"/>
      <c r="H17" s="30">
        <f>IFERROR(IF('Chart Data'!$T$7=0,"",'Chart Data'!$T$7),"")</f>
        <v>0.22838220136406501</v>
      </c>
      <c r="I17" s="30"/>
      <c r="J17" s="30">
        <f>IFERROR(IF('Chart Data'!$T$8=0,"",'Chart Data'!$T$8),"")</f>
        <v>0.13251559251559253</v>
      </c>
      <c r="K17" s="30"/>
      <c r="L17" s="30">
        <f>IFERROR(IF('Chart Data'!$T$9=0,"",'Chart Data'!$T$9),"")</f>
        <v>0.18606997864501443</v>
      </c>
      <c r="M17" s="30"/>
      <c r="N17" s="29">
        <f>IFERROR(IF('Chart Data'!$T$10=0,"",'Chart Data'!$T$10),"")</f>
        <v>0.23117501288122286</v>
      </c>
    </row>
    <row r="18" spans="2:23" s="21" customFormat="1" ht="12" x14ac:dyDescent="0.2">
      <c r="C18" s="35" t="s">
        <v>30</v>
      </c>
      <c r="D18" s="29">
        <f>IFERROR(IF('Chart Data'!$U$5=0,"",'Chart Data'!$U$5),"")</f>
        <v>9.4364419236023442E-2</v>
      </c>
      <c r="E18" s="30"/>
      <c r="F18" s="30">
        <f>IFERROR(IF('Chart Data'!$U$6=0,"",'Chart Data'!$U$6),"")</f>
        <v>8.9961310139106299E-2</v>
      </c>
      <c r="G18" s="30"/>
      <c r="H18" s="30">
        <f>IFERROR(IF('Chart Data'!$U$7=0,"",'Chart Data'!$U$7),"")</f>
        <v>0.13517840303515427</v>
      </c>
      <c r="I18" s="30"/>
      <c r="J18" s="30">
        <f>IFERROR(IF('Chart Data'!$U$8=0,"",'Chart Data'!$U$8),"")</f>
        <v>6.7276507276507275E-2</v>
      </c>
      <c r="K18" s="30"/>
      <c r="L18" s="30">
        <f>IFERROR(IF('Chart Data'!$U$9=0,"",'Chart Data'!$U$9),"")</f>
        <v>0.13265904770844578</v>
      </c>
      <c r="M18" s="30"/>
      <c r="N18" s="29">
        <f>IFERROR(IF('Chart Data'!$U$10=0,"",'Chart Data'!$U$10),"")</f>
        <v>0.10096425153961283</v>
      </c>
    </row>
    <row r="19" spans="2:23" s="21" customFormat="1" ht="12" x14ac:dyDescent="0.2">
      <c r="C19" s="35" t="s">
        <v>35</v>
      </c>
      <c r="D19" s="29">
        <f>IFERROR(IF('Chart Data'!$V$5=0,"",'Chart Data'!$V$5),"")</f>
        <v>6.0713482854623115E-2</v>
      </c>
      <c r="E19" s="30"/>
      <c r="F19" s="30">
        <f>IFERROR(IF('Chart Data'!$V$6=0,"",'Chart Data'!$V$6),"")</f>
        <v>4.9026846628665941E-3</v>
      </c>
      <c r="G19" s="30"/>
      <c r="H19" s="30">
        <f>IFERROR(IF('Chart Data'!$V$7=0,"",'Chart Data'!$V$7),"")</f>
        <v>8.0922827254983655E-3</v>
      </c>
      <c r="I19" s="30"/>
      <c r="J19" s="30">
        <f>IFERROR(IF('Chart Data'!$V$8=0,"",'Chart Data'!$V$8),"")</f>
        <v>5.1559251559251562E-2</v>
      </c>
      <c r="K19" s="30"/>
      <c r="L19" s="30" t="str">
        <f>IFERROR(IF('Chart Data'!$V$9=0,"",'Chart Data'!$V$9),"")</f>
        <v/>
      </c>
      <c r="M19" s="30"/>
      <c r="N19" s="29">
        <f>IFERROR(IF('Chart Data'!$V$10=0,"",'Chart Data'!$V$10),"")</f>
        <v>1.2635866231567584E-2</v>
      </c>
    </row>
    <row r="20" spans="2:23" s="21" customFormat="1" ht="12" x14ac:dyDescent="0.2">
      <c r="C20" s="35" t="s">
        <v>32</v>
      </c>
      <c r="D20" s="29">
        <f>IFERROR(IF('Chart Data'!$W$5=0,"",'Chart Data'!$W$5),"")</f>
        <v>0.10705701291739439</v>
      </c>
      <c r="E20" s="30"/>
      <c r="F20" s="30">
        <f>IFERROR(IF('Chart Data'!$W$6=0,"",'Chart Data'!$W$6),"")</f>
        <v>0.21046102956377921</v>
      </c>
      <c r="G20" s="30"/>
      <c r="H20" s="30">
        <f>IFERROR(IF('Chart Data'!$W$7=0,"",'Chart Data'!$W$7),"")</f>
        <v>0.13897234588477816</v>
      </c>
      <c r="I20" s="30"/>
      <c r="J20" s="30">
        <f>IFERROR(IF('Chart Data'!$W$8=0,"",'Chart Data'!$W$8),"")</f>
        <v>0.18644490644490644</v>
      </c>
      <c r="K20" s="30"/>
      <c r="L20" s="30">
        <f>IFERROR(IF('Chart Data'!$W$9=0,"",'Chart Data'!$W$9),"")</f>
        <v>0.11182033651702532</v>
      </c>
      <c r="M20" s="30"/>
      <c r="N20" s="29">
        <f>IFERROR(IF('Chart Data'!$W$10=0,"",'Chart Data'!$W$10),"")</f>
        <v>0.19486223225458205</v>
      </c>
    </row>
    <row r="21" spans="2:23" s="21" customFormat="1" ht="12" x14ac:dyDescent="0.2">
      <c r="C21" s="35" t="s">
        <v>25</v>
      </c>
      <c r="D21" s="29">
        <f>IFERROR(IF('Chart Data'!$X$5=0,"",'Chart Data'!$X$5),"")</f>
        <v>0.18231337218350654</v>
      </c>
      <c r="E21" s="30"/>
      <c r="F21" s="30">
        <f>IFERROR(IF('Chart Data'!$X$6=0,"",'Chart Data'!$X$6),"")</f>
        <v>7.9742461383974714E-2</v>
      </c>
      <c r="G21" s="30"/>
      <c r="H21" s="30">
        <f>IFERROR(IF('Chart Data'!$X$7=0,"",'Chart Data'!$X$7),"")</f>
        <v>0.13329239676308691</v>
      </c>
      <c r="I21" s="30"/>
      <c r="J21" s="30">
        <f>IFERROR(IF('Chart Data'!$X$8=0,"",'Chart Data'!$X$8),"")</f>
        <v>0.11424116424116425</v>
      </c>
      <c r="K21" s="30"/>
      <c r="L21" s="30">
        <f>IFERROR(IF('Chart Data'!$X$9=0,"",'Chart Data'!$X$9),"")</f>
        <v>0.16950226456715087</v>
      </c>
      <c r="M21" s="30"/>
      <c r="N21" s="29">
        <f>IFERROR(IF('Chart Data'!$X$10=0,"",'Chart Data'!$X$10),"")</f>
        <v>0.12265377726525505</v>
      </c>
      <c r="P21" s="23"/>
      <c r="Q21" s="23"/>
      <c r="R21" s="23"/>
      <c r="S21" s="23"/>
      <c r="T21" s="23"/>
      <c r="U21" s="23"/>
      <c r="V21" s="23"/>
      <c r="W21" s="23"/>
    </row>
    <row r="22" spans="2:23" s="21" customFormat="1" ht="12" x14ac:dyDescent="0.2">
      <c r="C22" s="35" t="s">
        <v>29</v>
      </c>
      <c r="D22" s="29">
        <f>IFERROR(IF('Chart Data'!$Y$5=0,"",'Chart Data'!$Y$5),"")</f>
        <v>0.11203721316294593</v>
      </c>
      <c r="E22" s="30"/>
      <c r="F22" s="30">
        <f>IFERROR(IF('Chart Data'!$Y$6=0,"",'Chart Data'!$Y$6),"")</f>
        <v>0.13045275997519123</v>
      </c>
      <c r="G22" s="30"/>
      <c r="H22" s="30">
        <f>IFERROR(IF('Chart Data'!$Y$7=0,"",'Chart Data'!$Y$7),"")</f>
        <v>0.11004627294458212</v>
      </c>
      <c r="I22" s="30"/>
      <c r="J22" s="30">
        <f>IFERROR(IF('Chart Data'!$Y$8=0,"",'Chart Data'!$Y$8),"")</f>
        <v>7.864864864864865E-2</v>
      </c>
      <c r="K22" s="30"/>
      <c r="L22" s="30">
        <f>IFERROR(IF('Chart Data'!$Y$9=0,"",'Chart Data'!$Y$9),"")</f>
        <v>9.5534226644451228E-2</v>
      </c>
      <c r="M22" s="30"/>
      <c r="N22" s="29">
        <f>IFERROR(IF('Chart Data'!$Y$10=0,"",'Chart Data'!$Y$10),"")</f>
        <v>2.7111907157052775E-2</v>
      </c>
    </row>
    <row r="23" spans="2:23" s="21" customFormat="1" ht="12" x14ac:dyDescent="0.2">
      <c r="C23" s="35" t="s">
        <v>31</v>
      </c>
      <c r="D23" s="29">
        <f>IFERROR(IF('Chart Data'!$Z$5=0,"",'Chart Data'!$Z$5),"")</f>
        <v>2.1373359387158692E-2</v>
      </c>
      <c r="E23" s="30"/>
      <c r="F23" s="30">
        <f>IFERROR(IF('Chart Data'!$Z$6=0,"",'Chart Data'!$Z$6),"")</f>
        <v>3.5677367908089432E-2</v>
      </c>
      <c r="G23" s="30"/>
      <c r="H23" s="30">
        <f>IFERROR(IF('Chart Data'!$Z$7=0,"",'Chart Data'!$Z$7),"")</f>
        <v>7.2019123226386539E-2</v>
      </c>
      <c r="I23" s="30"/>
      <c r="J23" s="30">
        <f>IFERROR(IF('Chart Data'!$Z$8=0,"",'Chart Data'!$Z$8),"")</f>
        <v>9.5176715176715179E-2</v>
      </c>
      <c r="K23" s="30"/>
      <c r="L23" s="30">
        <f>IFERROR(IF('Chart Data'!$Z$9=0,"",'Chart Data'!$Z$9),"")</f>
        <v>9.3046722831060941E-2</v>
      </c>
      <c r="M23" s="30"/>
      <c r="N23" s="29">
        <f>IFERROR(IF('Chart Data'!$Z$10=0,"",'Chart Data'!$Z$10),"")</f>
        <v>1.2660401894153151E-2</v>
      </c>
    </row>
    <row r="24" spans="2:23" s="21" customFormat="1" ht="12" x14ac:dyDescent="0.2">
      <c r="C24" s="22"/>
      <c r="D24" s="29"/>
      <c r="E24" s="30"/>
      <c r="F24" s="30"/>
      <c r="G24" s="30"/>
      <c r="H24" s="30"/>
      <c r="I24" s="30"/>
      <c r="J24" s="30"/>
      <c r="K24" s="30"/>
      <c r="L24" s="30"/>
      <c r="M24" s="30"/>
      <c r="N24" s="29"/>
    </row>
    <row r="25" spans="2:23" s="21" customFormat="1" ht="15.75" x14ac:dyDescent="0.25">
      <c r="C25" s="36" t="s">
        <v>1063</v>
      </c>
      <c r="D25" s="45" t="str">
        <f>IFERROR(INDEX(Pivots!$B$134:$B$138,MATCH(MAX(Pivots!C134:C138),Pivots!C134:C138,0),1),"")</f>
        <v>Porter Le</v>
      </c>
      <c r="E25" s="45"/>
      <c r="F25" s="45" t="str">
        <f>IFERROR(INDEX(Pivots!$B$134:$B$138,MATCH(MAX(Pivots!D134:D138),Pivots!D134:D138,0),1),"")</f>
        <v>Porter Le</v>
      </c>
      <c r="G25" s="45"/>
      <c r="H25" s="45" t="str">
        <f>IFERROR(INDEX(Pivots!$B$134:$B$138,MATCH(MAX(Pivots!E134:E138),Pivots!E134:E138,0),1),"")</f>
        <v>Porter Le</v>
      </c>
      <c r="I25" s="45"/>
      <c r="J25" s="45" t="str">
        <f>IFERROR(INDEX(Pivots!$B$134:$B$138,MATCH(MAX(Pivots!F134:F138),Pivots!F134:F138,0),1),"")</f>
        <v>Porter Le</v>
      </c>
      <c r="K25" s="45"/>
      <c r="L25" s="45" t="str">
        <f>IFERROR(INDEX(Pivots!$B$134:$B$138,MATCH(MAX(Pivots!G134:G138),Pivots!G134:G138,0),1),"")</f>
        <v>Porter Le</v>
      </c>
      <c r="M25" s="45"/>
      <c r="N25" s="45" t="str">
        <f>IFERROR(INDEX(Pivots!$B$134:$B$138,MATCH(MAX(Pivots!H134:H138),Pivots!H134:H138,0),1),"")</f>
        <v>Fritz Klein</v>
      </c>
    </row>
    <row r="26" spans="2:23" s="21" customFormat="1" ht="15.75" x14ac:dyDescent="0.25">
      <c r="C26" s="37" t="s">
        <v>1064</v>
      </c>
      <c r="D26" s="38" t="str">
        <f>IFERROR(INDEX(Pivots!$B$168:$B$172,MATCH(MAX(Pivots!C168:C172),Pivots!C168:C172,0),1),"")</f>
        <v>Product4</v>
      </c>
      <c r="E26" s="38"/>
      <c r="F26" s="38" t="str">
        <f>IFERROR(INDEX(Pivots!$B$168:$B$172,MATCH(MAX(Pivots!D168:D172),Pivots!D168:D172,0),1),"")</f>
        <v>Product1</v>
      </c>
      <c r="G26" s="38"/>
      <c r="H26" s="38" t="str">
        <f>IFERROR(INDEX(Pivots!$B$168:$B$172,MATCH(MAX(Pivots!E168:E172),Pivots!E168:E172,0),1),"")</f>
        <v>Product4</v>
      </c>
      <c r="I26" s="38"/>
      <c r="J26" s="38" t="str">
        <f>IFERROR(INDEX(Pivots!$B$168:$B$172,MATCH(MAX(Pivots!F168:F172),Pivots!F168:F172,0),1),"")</f>
        <v>Product1</v>
      </c>
      <c r="K26" s="38"/>
      <c r="L26" s="38" t="str">
        <f>IFERROR(INDEX(Pivots!$B$168:$B$172,MATCH(MAX(Pivots!G168:G172),Pivots!G168:G172,0),1),"")</f>
        <v>Entera CRM</v>
      </c>
      <c r="M26" s="38"/>
      <c r="N26" s="38" t="str">
        <f>IFERROR(INDEX(Pivots!$B$168:$B$172,MATCH(MAX(Pivots!H168:H172),Pivots!H168:H172,0),1),"")</f>
        <v>Entera CRM</v>
      </c>
    </row>
    <row r="27" spans="2:23" x14ac:dyDescent="0.25">
      <c r="B27" s="25"/>
      <c r="C27" s="25"/>
      <c r="D27" s="26"/>
      <c r="E27" s="25"/>
      <c r="F27" s="25"/>
      <c r="G27" s="25"/>
      <c r="H27" s="25"/>
      <c r="I27" s="25"/>
      <c r="J27" s="25"/>
      <c r="K27" s="25"/>
      <c r="L27" s="25"/>
      <c r="M27" s="25"/>
      <c r="N27" s="26"/>
      <c r="O27" s="25"/>
    </row>
    <row r="28" spans="2:23" x14ac:dyDescent="0.25">
      <c r="B28" s="25"/>
      <c r="C28" s="25"/>
      <c r="D28" s="26"/>
      <c r="E28" s="25"/>
      <c r="F28" s="25"/>
      <c r="G28" s="25"/>
      <c r="H28" s="25"/>
      <c r="I28" s="25"/>
      <c r="J28" s="25"/>
      <c r="K28" s="25"/>
      <c r="L28" s="25"/>
      <c r="M28" s="25"/>
      <c r="N28" s="26"/>
      <c r="O28" s="25"/>
    </row>
    <row r="29" spans="2:23" x14ac:dyDescent="0.25">
      <c r="B29" s="25"/>
      <c r="C29" s="25"/>
      <c r="D29" s="26"/>
      <c r="E29" s="25"/>
      <c r="F29" s="25"/>
      <c r="G29" s="25"/>
      <c r="H29" s="25"/>
      <c r="I29" s="25"/>
      <c r="J29" s="25"/>
      <c r="K29" s="25"/>
      <c r="L29" s="25"/>
      <c r="M29" s="25"/>
      <c r="N29" s="26"/>
      <c r="O29" s="25"/>
    </row>
    <row r="30" spans="2:23" x14ac:dyDescent="0.25">
      <c r="B30" s="25"/>
      <c r="C30" s="25"/>
      <c r="D30" s="26"/>
      <c r="E30" s="25"/>
      <c r="F30" s="25"/>
      <c r="G30" s="25"/>
      <c r="H30" s="25"/>
      <c r="I30" s="25"/>
      <c r="J30" s="25"/>
      <c r="K30" s="25"/>
      <c r="L30" s="25"/>
      <c r="M30" s="25"/>
      <c r="N30" s="26"/>
      <c r="O30" s="25"/>
    </row>
    <row r="31" spans="2:23" x14ac:dyDescent="0.25">
      <c r="B31" s="25"/>
      <c r="C31" s="25"/>
      <c r="D31" s="26"/>
      <c r="E31" s="25"/>
      <c r="F31" s="25"/>
      <c r="G31" s="25"/>
      <c r="H31" s="25"/>
      <c r="I31" s="25"/>
      <c r="J31" s="25"/>
      <c r="K31" s="25"/>
      <c r="L31" s="25"/>
      <c r="M31" s="25"/>
      <c r="N31" s="26"/>
      <c r="O31" s="25"/>
    </row>
    <row r="32" spans="2:23" x14ac:dyDescent="0.25">
      <c r="B32" s="25"/>
      <c r="C32" s="25"/>
      <c r="D32" s="26"/>
      <c r="E32" s="25"/>
      <c r="F32" s="25"/>
      <c r="G32" s="25"/>
      <c r="H32" s="25"/>
      <c r="I32" s="25"/>
      <c r="J32" s="25"/>
      <c r="K32" s="25"/>
      <c r="L32" s="25"/>
      <c r="M32" s="25"/>
      <c r="N32" s="26"/>
      <c r="O32" s="25"/>
    </row>
    <row r="33" spans="2:15" x14ac:dyDescent="0.25">
      <c r="B33" s="25"/>
      <c r="C33" s="25"/>
      <c r="D33" s="26"/>
      <c r="E33" s="25"/>
      <c r="F33" s="25"/>
      <c r="G33" s="25"/>
      <c r="H33" s="25"/>
      <c r="I33" s="25"/>
      <c r="J33" s="25"/>
      <c r="K33" s="25"/>
      <c r="L33" s="25"/>
      <c r="M33" s="25"/>
      <c r="N33" s="26"/>
      <c r="O33" s="25"/>
    </row>
    <row r="34" spans="2:15" x14ac:dyDescent="0.25">
      <c r="B34" s="25"/>
      <c r="C34" s="25"/>
      <c r="D34" s="26"/>
      <c r="E34" s="25"/>
      <c r="F34" s="25"/>
      <c r="G34" s="25"/>
      <c r="H34" s="25"/>
      <c r="I34" s="25"/>
      <c r="J34" s="25"/>
      <c r="K34" s="25"/>
      <c r="L34" s="25"/>
      <c r="M34" s="25"/>
      <c r="N34" s="26"/>
      <c r="O34" s="25"/>
    </row>
    <row r="35" spans="2:15" x14ac:dyDescent="0.25">
      <c r="B35" s="25"/>
      <c r="C35" s="25"/>
      <c r="D35" s="26"/>
      <c r="E35" s="25"/>
      <c r="F35" s="25"/>
      <c r="G35" s="25"/>
      <c r="H35" s="25"/>
      <c r="I35" s="25"/>
      <c r="J35" s="25"/>
      <c r="K35" s="25"/>
      <c r="L35" s="25"/>
      <c r="M35" s="25"/>
      <c r="N35" s="26"/>
      <c r="O35" s="25"/>
    </row>
    <row r="36" spans="2:15" x14ac:dyDescent="0.25">
      <c r="B36" s="25"/>
      <c r="C36" s="25"/>
      <c r="D36" s="26"/>
      <c r="E36" s="25"/>
      <c r="F36" s="25"/>
      <c r="G36" s="25"/>
      <c r="H36" s="25"/>
      <c r="I36" s="25"/>
      <c r="J36" s="25"/>
      <c r="K36" s="25"/>
      <c r="L36" s="25"/>
      <c r="M36" s="25"/>
      <c r="N36" s="26"/>
      <c r="O36" s="25"/>
    </row>
    <row r="37" spans="2:15" x14ac:dyDescent="0.25">
      <c r="B37" s="25"/>
      <c r="C37" s="25"/>
      <c r="D37" s="26"/>
      <c r="E37" s="25"/>
      <c r="F37" s="25"/>
      <c r="G37" s="25"/>
      <c r="H37" s="25"/>
      <c r="I37" s="25"/>
      <c r="J37" s="25"/>
      <c r="K37" s="25"/>
      <c r="L37" s="25"/>
      <c r="M37" s="25"/>
      <c r="N37" s="26"/>
      <c r="O37" s="25"/>
    </row>
    <row r="38" spans="2:15" x14ac:dyDescent="0.25">
      <c r="B38" s="25"/>
      <c r="C38" s="25"/>
      <c r="D38" s="26"/>
      <c r="E38" s="25"/>
      <c r="F38" s="25"/>
      <c r="G38" s="25"/>
      <c r="H38" s="25"/>
      <c r="I38" s="25"/>
      <c r="J38" s="25"/>
      <c r="K38" s="25"/>
      <c r="L38" s="25"/>
      <c r="M38" s="25"/>
      <c r="N38" s="26"/>
      <c r="O38" s="25"/>
    </row>
    <row r="39" spans="2:15" x14ac:dyDescent="0.25">
      <c r="B39" s="25"/>
      <c r="C39" s="25"/>
      <c r="D39" s="26"/>
      <c r="E39" s="25"/>
      <c r="F39" s="25"/>
      <c r="G39" s="25"/>
      <c r="H39" s="25"/>
      <c r="I39" s="25"/>
      <c r="J39" s="25"/>
      <c r="K39" s="25"/>
      <c r="L39" s="25"/>
      <c r="M39" s="25"/>
      <c r="N39" s="26"/>
      <c r="O39" s="25"/>
    </row>
    <row r="40" spans="2:15" x14ac:dyDescent="0.25">
      <c r="B40" s="25"/>
      <c r="C40" s="25"/>
      <c r="D40" s="26"/>
      <c r="E40" s="25"/>
      <c r="F40" s="25"/>
      <c r="G40" s="25"/>
      <c r="H40" s="25"/>
      <c r="I40" s="25"/>
      <c r="J40" s="25"/>
      <c r="K40" s="25"/>
      <c r="L40" s="25"/>
      <c r="M40" s="25"/>
      <c r="N40" s="26"/>
      <c r="O40" s="25"/>
    </row>
  </sheetData>
  <mergeCells count="3">
    <mergeCell ref="B14:C14"/>
    <mergeCell ref="B13:D13"/>
    <mergeCell ref="D5:N5"/>
  </mergeCells>
  <conditionalFormatting sqref="D16:N26">
    <cfRule type="dataBar" priority="1">
      <dataBar>
        <cfvo type="min"/>
        <cfvo type="max"/>
        <color rgb="FFA0C0D4"/>
      </dataBar>
      <extLst>
        <ext xmlns:x14="http://schemas.microsoft.com/office/spreadsheetml/2009/9/main" uri="{B025F937-C7B1-47D3-B67F-A62EFF666E3E}">
          <x14:id>{924521F5-657A-48F5-81C3-564D6B240A04}</x14:id>
        </ext>
      </extLst>
    </cfRule>
  </conditionalFormatting>
  <pageMargins left="0" right="0" top="0" bottom="0" header="0.3" footer="0.3"/>
  <pageSetup orientation="landscape" r:id="rId1"/>
  <drawing r:id="rId2"/>
  <extLst>
    <ext xmlns:x14="http://schemas.microsoft.com/office/spreadsheetml/2009/9/main" uri="{78C0D931-6437-407d-A8EE-F0AAD7539E65}">
      <x14:conditionalFormattings>
        <x14:conditionalFormatting xmlns:xm="http://schemas.microsoft.com/office/excel/2006/main">
          <x14:cfRule type="dataBar" id="{924521F5-657A-48F5-81C3-564D6B240A04}">
            <x14:dataBar minLength="0" maxLength="100">
              <x14:cfvo type="autoMin"/>
              <x14:cfvo type="autoMax"/>
              <x14:negativeFillColor rgb="FFFF0000"/>
              <x14:axisColor theme="0"/>
            </x14:dataBar>
          </x14:cfRule>
          <xm:sqref>D16:N26</xm:sqref>
        </x14:conditionalFormatting>
      </x14:conditionalFormattings>
    </ext>
    <ext xmlns:x14="http://schemas.microsoft.com/office/spreadsheetml/2009/9/main" uri="{05C60535-1F16-4fd2-B633-F4F36F0B64E0}">
      <x14:sparklineGroups xmlns:xm="http://schemas.microsoft.com/office/excel/2006/main">
        <x14:sparklineGroup lineWeight="2.25" displayEmptyCellsAs="gap" high="1" low="1">
          <x14:colorSeries theme="0" tint="-0.249977111117893"/>
          <x14:colorNegative theme="5"/>
          <x14:colorAxis rgb="FF000000"/>
          <x14:colorMarkers theme="6"/>
          <x14:colorFirst theme="4" tint="0.39997558519241921"/>
          <x14:colorLast theme="4" tint="0.39997558519241921"/>
          <x14:colorHigh rgb="FF00B050"/>
          <x14:colorLow theme="5"/>
          <x14:sparklines>
            <x14:sparkline>
              <xm:f>'Chart Data'!D15:D38</xm:f>
              <xm:sqref>D5</xm:sqref>
            </x14:sparkline>
          </x14:sparklines>
        </x14:sparklineGroup>
      </x14:sparklineGroups>
    </ex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38"/>
  <sheetViews>
    <sheetView showGridLines="0" workbookViewId="0"/>
  </sheetViews>
  <sheetFormatPr defaultRowHeight="15" x14ac:dyDescent="0.25"/>
  <cols>
    <col min="2" max="2" width="11.140625" bestFit="1" customWidth="1"/>
    <col min="3" max="4" width="12.5703125" customWidth="1"/>
    <col min="5" max="5" width="13.140625" bestFit="1" customWidth="1"/>
    <col min="6" max="6" width="12.5703125" customWidth="1"/>
    <col min="7" max="7" width="6.5703125" customWidth="1"/>
    <col min="8" max="8" width="9.42578125" bestFit="1" customWidth="1"/>
    <col min="9" max="9" width="16.28515625" bestFit="1" customWidth="1"/>
    <col min="10" max="10" width="8.7109375" bestFit="1" customWidth="1"/>
    <col min="11" max="11" width="10.7109375" bestFit="1" customWidth="1"/>
    <col min="12" max="13" width="13.42578125" bestFit="1" customWidth="1"/>
    <col min="14" max="14" width="9.7109375" bestFit="1" customWidth="1"/>
    <col min="15" max="18" width="7.5703125" bestFit="1" customWidth="1"/>
    <col min="19" max="19" width="12.42578125" bestFit="1" customWidth="1"/>
    <col min="20" max="20" width="7.140625" bestFit="1" customWidth="1"/>
    <col min="21" max="21" width="9.5703125" bestFit="1" customWidth="1"/>
    <col min="22" max="22" width="12.140625" bestFit="1" customWidth="1"/>
    <col min="23" max="23" width="8.5703125" bestFit="1" customWidth="1"/>
    <col min="24" max="24" width="7.28515625" bestFit="1" customWidth="1"/>
    <col min="25" max="25" width="9.7109375" bestFit="1" customWidth="1"/>
    <col min="26" max="26" width="7.42578125" bestFit="1" customWidth="1"/>
  </cols>
  <sheetData>
    <row r="2" spans="2:27" x14ac:dyDescent="0.25">
      <c r="B2" s="42" t="str">
        <f>"Company X Yearly Financial Dashboard"&amp;IF(Industry="(All)",""," - "&amp;Industry)&amp;IF(Product="(All)",""," ("&amp;Product&amp;")")</f>
        <v>Company X Yearly Financial Dashboard</v>
      </c>
    </row>
    <row r="3" spans="2:27" ht="33.75" x14ac:dyDescent="0.25">
      <c r="B3" s="11"/>
      <c r="C3" s="7"/>
      <c r="D3" s="7"/>
      <c r="I3" s="7" t="str">
        <f>VLOOKUP(I4,Pivots!$D$186:$E$200,2,0)&amp;CHAR(10)&amp;"("&amp;I4&amp;")"</f>
        <v>Middle East
(Bradley Valenzuela)</v>
      </c>
      <c r="J3" s="7" t="str">
        <f>VLOOKUP(J4,Pivots!$D$186:$E$200,2,0)&amp;CHAR(10)&amp;"("&amp;J4&amp;")"</f>
        <v>Europe
(Fritz Klein)</v>
      </c>
      <c r="K3" s="7" t="str">
        <f>VLOOKUP(K4,Pivots!$D$186:$E$200,2,0)&amp;CHAR(10)&amp;"("&amp;K4&amp;")"</f>
        <v>South America
(Nasim Hanson)</v>
      </c>
      <c r="L3" s="7" t="str">
        <f>VLOOKUP(L4,Pivots!$D$186:$E$200,2,0)&amp;CHAR(10)&amp;"("&amp;L4&amp;")"</f>
        <v>Asia Pacific
(Oren Chase)</v>
      </c>
      <c r="M3" s="7" t="str">
        <f>VLOOKUP(M4,Pivots!$D$186:$E$200,2,0)&amp;CHAR(10)&amp;"("&amp;M4&amp;")"</f>
        <v>North America
(Porter Le)</v>
      </c>
      <c r="N3" s="6"/>
      <c r="O3" s="6"/>
      <c r="P3" s="6"/>
      <c r="Q3" s="6"/>
      <c r="R3" s="6"/>
    </row>
    <row r="4" spans="2:27" ht="30" customHeight="1" x14ac:dyDescent="0.25">
      <c r="B4" s="43" t="s">
        <v>1049</v>
      </c>
      <c r="C4" s="13" t="s">
        <v>1056</v>
      </c>
      <c r="D4" s="13" t="s">
        <v>1055</v>
      </c>
      <c r="E4" s="14" t="s">
        <v>1057</v>
      </c>
      <c r="F4" s="14" t="s">
        <v>1060</v>
      </c>
      <c r="H4" s="12"/>
      <c r="I4" s="15" t="s">
        <v>5</v>
      </c>
      <c r="J4" s="15" t="s">
        <v>1</v>
      </c>
      <c r="K4" s="15" t="s">
        <v>4</v>
      </c>
      <c r="L4" s="15" t="s">
        <v>3</v>
      </c>
      <c r="M4" s="15" t="s">
        <v>2</v>
      </c>
      <c r="N4" s="15" t="s">
        <v>34</v>
      </c>
      <c r="O4" s="15" t="s">
        <v>36</v>
      </c>
      <c r="P4" s="15" t="s">
        <v>37</v>
      </c>
      <c r="Q4" s="15" t="s">
        <v>38</v>
      </c>
      <c r="R4" s="15" t="s">
        <v>39</v>
      </c>
      <c r="S4" s="15" t="s">
        <v>20</v>
      </c>
      <c r="T4" s="15" t="s">
        <v>0</v>
      </c>
      <c r="U4" s="15" t="s">
        <v>30</v>
      </c>
      <c r="V4" s="15" t="s">
        <v>35</v>
      </c>
      <c r="W4" s="15" t="s">
        <v>32</v>
      </c>
      <c r="X4" s="15" t="s">
        <v>25</v>
      </c>
      <c r="Y4" s="15" t="s">
        <v>29</v>
      </c>
      <c r="Z4" s="15" t="s">
        <v>31</v>
      </c>
    </row>
    <row r="5" spans="2:27" x14ac:dyDescent="0.25">
      <c r="B5" s="8">
        <f>IF(Pivots!B187=0,"",Pivots!B187)</f>
        <v>2003</v>
      </c>
      <c r="C5" s="9">
        <f>IFERROR(VLOOKUP($B$4,Pivots!$B$8:$H$22,MATCH('Chart Data'!$B5,Pivots!$B$8:$H$8,0),0),"")</f>
        <v>41650</v>
      </c>
      <c r="D5" s="9">
        <f>IFERROR(VLOOKUP($B$4,Pivots!$B$29:$H$43,MATCH('Chart Data'!$B5,Pivots!$B$29:$H$29,0),0),"")</f>
        <v>57829</v>
      </c>
      <c r="E5" s="10">
        <f>IFERROR(VLOOKUP($B$4,Pivots!$B$50:$H$64,MATCH('Chart Data'!$B5,Pivots!$B$50:$H$50,0),0),"")</f>
        <v>0.38845138055222089</v>
      </c>
      <c r="F5" s="10"/>
      <c r="H5" s="8">
        <f t="shared" ref="H5:H10" si="0">B5</f>
        <v>2003</v>
      </c>
      <c r="I5" s="10">
        <f>IFERROR(VLOOKUP(I$4,Pivots!$B$70:$Z$84,MATCH('Chart Data'!$H5,Pivots!$B$70:$Z$70,0),0),NA())</f>
        <v>4.7726919019868922E-3</v>
      </c>
      <c r="J5" s="10">
        <f>IFERROR(VLOOKUP(J$4,Pivots!$B$70:$Z$84,MATCH('Chart Data'!$H5,Pivots!$B$70:$Z$70,0),0),NA())</f>
        <v>0.25127531169482442</v>
      </c>
      <c r="K5" s="10">
        <f>IFERROR(VLOOKUP(K$4,Pivots!$B$70:$Z$84,MATCH('Chart Data'!$H5,Pivots!$B$70:$Z$70,0),0),NA())</f>
        <v>7.3579000155631263E-2</v>
      </c>
      <c r="L5" s="10">
        <f>IFERROR(VLOOKUP(L$4,Pivots!$B$70:$Z$84,MATCH('Chart Data'!$H5,Pivots!$B$70:$Z$70,0),0),NA())</f>
        <v>0.20477615037437963</v>
      </c>
      <c r="M5" s="10">
        <f>IFERROR(VLOOKUP(M$4,Pivots!$B$70:$Z$84,MATCH('Chart Data'!$H5,Pivots!$B$70:$Z$70,0),0),NA())</f>
        <v>0.46559684587317784</v>
      </c>
      <c r="N5" s="10">
        <f>IFERROR(VLOOKUP(N$4,Pivots!$B$91:$Z$105,MATCH('Chart Data'!$H5,Pivots!$B$91:$Z$91,0),0),NA())</f>
        <v>0.18004807276625914</v>
      </c>
      <c r="O5" s="10">
        <f>IFERROR(VLOOKUP(O$4,Pivots!$B$91:$Z$105,MATCH('Chart Data'!$H5,Pivots!$B$91:$Z$91,0),0),NA())</f>
        <v>0.23351605595808331</v>
      </c>
      <c r="P5" s="10">
        <f>IFERROR(VLOOKUP(P$4,Pivots!$B$91:$Z$105,MATCH('Chart Data'!$H5,Pivots!$B$91:$Z$91,0),0),NA())</f>
        <v>0.17219734043472998</v>
      </c>
      <c r="Q5" s="10">
        <f>IFERROR(VLOOKUP(Q$4,Pivots!$B$91:$Z$105,MATCH('Chart Data'!$H5,Pivots!$B$91:$Z$91,0),0),NA())</f>
        <v>0.15317574227463729</v>
      </c>
      <c r="R5" s="10">
        <f>IFERROR(VLOOKUP(R$4,Pivots!$B$91:$Z$105,MATCH('Chart Data'!$H5,Pivots!$B$91:$Z$91,0),0),NA())</f>
        <v>0.26106278856629028</v>
      </c>
      <c r="S5" s="10">
        <f>IFERROR(VLOOKUP(S$4,Pivots!$B$112:$Z$126,MATCH('Chart Data'!$H5,Pivots!$B$112:$Z$112,0),0),NA())</f>
        <v>0.25340227221636202</v>
      </c>
      <c r="T5" s="10">
        <f>IFERROR(VLOOKUP(T$4,Pivots!$B$112:$Z$126,MATCH('Chart Data'!$H5,Pivots!$B$112:$Z$112,0),0),NA())</f>
        <v>0.16873886804198585</v>
      </c>
      <c r="U5" s="10">
        <f>IFERROR(VLOOKUP(U$4,Pivots!$B$112:$Z$126,MATCH('Chart Data'!$H5,Pivots!$B$112:$Z$112,0),0),NA())</f>
        <v>9.4364419236023442E-2</v>
      </c>
      <c r="V5" s="10">
        <f>IFERROR(VLOOKUP(V$4,Pivots!$B$112:$Z$126,MATCH('Chart Data'!$H5,Pivots!$B$112:$Z$112,0),0),NA())</f>
        <v>6.0713482854623115E-2</v>
      </c>
      <c r="W5" s="10">
        <f>IFERROR(VLOOKUP(W$4,Pivots!$B$112:$Z$126,MATCH('Chart Data'!$H5,Pivots!$B$112:$Z$112,0),0),NA())</f>
        <v>0.10705701291739439</v>
      </c>
      <c r="X5" s="10">
        <f>IFERROR(VLOOKUP(X$4,Pivots!$B$112:$Z$126,MATCH('Chart Data'!$H5,Pivots!$B$112:$Z$112,0),0),NA())</f>
        <v>0.18231337218350654</v>
      </c>
      <c r="Y5" s="10">
        <f>IFERROR(VLOOKUP(Y$4,Pivots!$B$112:$Z$126,MATCH('Chart Data'!$H5,Pivots!$B$112:$Z$112,0),0),NA())</f>
        <v>0.11203721316294593</v>
      </c>
      <c r="Z5" s="10">
        <f>IFERROR(VLOOKUP(Z$4,Pivots!$B$112:$Z$126,MATCH('Chart Data'!$H5,Pivots!$B$112:$Z$112,0),0),NA())</f>
        <v>2.1373359387158692E-2</v>
      </c>
    </row>
    <row r="6" spans="2:27" x14ac:dyDescent="0.25">
      <c r="B6" s="8">
        <f>IF(Pivots!B188=0,"",Pivots!B188)</f>
        <v>2004</v>
      </c>
      <c r="C6" s="9">
        <f>IFERROR(VLOOKUP($B$4,Pivots!$B$8:$H$22,MATCH('Chart Data'!$B6,Pivots!$B$8:$H$8,0),0),"")</f>
        <v>24750</v>
      </c>
      <c r="D6" s="9">
        <f>IFERROR(VLOOKUP($B$4,Pivots!$B$29:$H$43,MATCH('Chart Data'!$B6,Pivots!$B$29:$H$29,0),0),"")</f>
        <v>33859</v>
      </c>
      <c r="E6" s="10">
        <f>IFERROR(VLOOKUP($B$4,Pivots!$B$50:$H$64,MATCH('Chart Data'!$B6,Pivots!$B$50:$H$50,0),0),"")</f>
        <v>0.36804040404040406</v>
      </c>
      <c r="F6" s="10">
        <f>IFERROR((D6-D5)/D5,"")</f>
        <v>-0.41449791627038335</v>
      </c>
      <c r="H6" s="8">
        <f t="shared" si="0"/>
        <v>2004</v>
      </c>
      <c r="I6" s="10">
        <f>IFERROR(VLOOKUP(I$4,Pivots!$B$70:$Z$84,MATCH('Chart Data'!$H6,Pivots!$B$70:$Z$70,0),0),NA())</f>
        <v>3.8040107504651643E-2</v>
      </c>
      <c r="J6" s="10">
        <f>IFERROR(VLOOKUP(J$4,Pivots!$B$70:$Z$84,MATCH('Chart Data'!$H6,Pivots!$B$70:$Z$70,0),0),NA())</f>
        <v>0.20331374228417851</v>
      </c>
      <c r="K6" s="10">
        <f>IFERROR(VLOOKUP(K$4,Pivots!$B$70:$Z$84,MATCH('Chart Data'!$H6,Pivots!$B$70:$Z$70,0),0),NA())</f>
        <v>5.3279777902477926E-2</v>
      </c>
      <c r="L6" s="10">
        <f>IFERROR(VLOOKUP(L$4,Pivots!$B$70:$Z$84,MATCH('Chart Data'!$H6,Pivots!$B$70:$Z$70,0),0),NA())</f>
        <v>0.214507221122892</v>
      </c>
      <c r="M6" s="10">
        <f>IFERROR(VLOOKUP(M$4,Pivots!$B$70:$Z$84,MATCH('Chart Data'!$H6,Pivots!$B$70:$Z$70,0),0),NA())</f>
        <v>0.49085915118579992</v>
      </c>
      <c r="N6" s="10">
        <f>IFERROR(VLOOKUP(N$4,Pivots!$B$91:$Z$105,MATCH('Chart Data'!$H6,Pivots!$B$91:$Z$91,0),0),NA())</f>
        <v>0.19693434537346052</v>
      </c>
      <c r="O6" s="10">
        <f>IFERROR(VLOOKUP(O$4,Pivots!$B$91:$Z$105,MATCH('Chart Data'!$H6,Pivots!$B$91:$Z$91,0),0),NA())</f>
        <v>0.30065861366254171</v>
      </c>
      <c r="P6" s="10">
        <f>IFERROR(VLOOKUP(P$4,Pivots!$B$91:$Z$105,MATCH('Chart Data'!$H6,Pivots!$B$91:$Z$91,0),0),NA())</f>
        <v>0.11110782952833811</v>
      </c>
      <c r="Q6" s="10">
        <f>IFERROR(VLOOKUP(Q$4,Pivots!$B$91:$Z$105,MATCH('Chart Data'!$H6,Pivots!$B$91:$Z$91,0),0),NA())</f>
        <v>0.21134705691249003</v>
      </c>
      <c r="R6" s="10">
        <f>IFERROR(VLOOKUP(R$4,Pivots!$B$91:$Z$105,MATCH('Chart Data'!$H6,Pivots!$B$91:$Z$91,0),0),NA())</f>
        <v>0.17995215452316962</v>
      </c>
      <c r="S6" s="10">
        <f>IFERROR(VLOOKUP(S$4,Pivots!$B$112:$Z$126,MATCH('Chart Data'!$H6,Pivots!$B$112:$Z$112,0),0),NA())</f>
        <v>0.20481998877698693</v>
      </c>
      <c r="T6" s="10">
        <f>IFERROR(VLOOKUP(T$4,Pivots!$B$112:$Z$126,MATCH('Chart Data'!$H6,Pivots!$B$112:$Z$112,0),0),NA())</f>
        <v>0.24398239759000562</v>
      </c>
      <c r="U6" s="10">
        <f>IFERROR(VLOOKUP(U$4,Pivots!$B$112:$Z$126,MATCH('Chart Data'!$H6,Pivots!$B$112:$Z$112,0),0),NA())</f>
        <v>8.9961310139106299E-2</v>
      </c>
      <c r="V6" s="10">
        <f>IFERROR(VLOOKUP(V$4,Pivots!$B$112:$Z$126,MATCH('Chart Data'!$H6,Pivots!$B$112:$Z$112,0),0),NA())</f>
        <v>4.9026846628665941E-3</v>
      </c>
      <c r="W6" s="10">
        <f>IFERROR(VLOOKUP(W$4,Pivots!$B$112:$Z$126,MATCH('Chart Data'!$H6,Pivots!$B$112:$Z$112,0),0),NA())</f>
        <v>0.21046102956377921</v>
      </c>
      <c r="X6" s="10">
        <f>IFERROR(VLOOKUP(X$4,Pivots!$B$112:$Z$126,MATCH('Chart Data'!$H6,Pivots!$B$112:$Z$112,0),0),NA())</f>
        <v>7.9742461383974714E-2</v>
      </c>
      <c r="Y6" s="10">
        <f>IFERROR(VLOOKUP(Y$4,Pivots!$B$112:$Z$126,MATCH('Chart Data'!$H6,Pivots!$B$112:$Z$112,0),0),NA())</f>
        <v>0.13045275997519123</v>
      </c>
      <c r="Z6" s="10">
        <f>IFERROR(VLOOKUP(Z$4,Pivots!$B$112:$Z$126,MATCH('Chart Data'!$H6,Pivots!$B$112:$Z$112,0),0),NA())</f>
        <v>3.5677367908089432E-2</v>
      </c>
    </row>
    <row r="7" spans="2:27" x14ac:dyDescent="0.25">
      <c r="B7" s="8">
        <f>IF(Pivots!B189=0,"",Pivots!B189)</f>
        <v>2005</v>
      </c>
      <c r="C7" s="9">
        <f>IFERROR(VLOOKUP($B$4,Pivots!$B$8:$H$22,MATCH('Chart Data'!$B7,Pivots!$B$8:$H$8,0),0),"")</f>
        <v>38000</v>
      </c>
      <c r="D7" s="9">
        <f>IFERROR(VLOOKUP($B$4,Pivots!$B$29:$H$43,MATCH('Chart Data'!$B7,Pivots!$B$29:$H$29,0),0),"")</f>
        <v>45599</v>
      </c>
      <c r="E7" s="10">
        <f>IFERROR(VLOOKUP($B$4,Pivots!$B$50:$H$64,MATCH('Chart Data'!$B7,Pivots!$B$50:$H$50,0),0),"")</f>
        <v>0.1999736842105263</v>
      </c>
      <c r="F7" s="10">
        <f t="shared" ref="F7:F10" si="1">IFERROR((D7-D6)/D6,"")</f>
        <v>0.34673203579550488</v>
      </c>
      <c r="H7" s="8">
        <f t="shared" si="0"/>
        <v>2005</v>
      </c>
      <c r="I7" s="10">
        <f>IFERROR(VLOOKUP(I$4,Pivots!$B$70:$Z$84,MATCH('Chart Data'!$H7,Pivots!$B$70:$Z$70,0),0),NA())</f>
        <v>0</v>
      </c>
      <c r="J7" s="10">
        <f>IFERROR(VLOOKUP(J$4,Pivots!$B$70:$Z$84,MATCH('Chart Data'!$H7,Pivots!$B$70:$Z$70,0),0),NA())</f>
        <v>0.21783372442378121</v>
      </c>
      <c r="K7" s="10">
        <f>IFERROR(VLOOKUP(K$4,Pivots!$B$70:$Z$84,MATCH('Chart Data'!$H7,Pivots!$B$70:$Z$70,0),0),NA())</f>
        <v>0.11592359481567578</v>
      </c>
      <c r="L7" s="10">
        <f>IFERROR(VLOOKUP(L$4,Pivots!$B$70:$Z$84,MATCH('Chart Data'!$H7,Pivots!$B$70:$Z$70,0),0),NA())</f>
        <v>0.28467729555472709</v>
      </c>
      <c r="M7" s="10">
        <f>IFERROR(VLOOKUP(M$4,Pivots!$B$70:$Z$84,MATCH('Chart Data'!$H7,Pivots!$B$70:$Z$70,0),0),NA())</f>
        <v>0.3815653852058159</v>
      </c>
      <c r="N7" s="10">
        <f>IFERROR(VLOOKUP(N$4,Pivots!$B$91:$Z$105,MATCH('Chart Data'!$H7,Pivots!$B$91:$Z$91,0),0),NA())</f>
        <v>0.21088181758371893</v>
      </c>
      <c r="O7" s="10">
        <f>IFERROR(VLOOKUP(O$4,Pivots!$B$91:$Z$105,MATCH('Chart Data'!$H7,Pivots!$B$91:$Z$91,0),0),NA())</f>
        <v>0.11566043114980591</v>
      </c>
      <c r="P7" s="10">
        <f>IFERROR(VLOOKUP(P$4,Pivots!$B$91:$Z$105,MATCH('Chart Data'!$H7,Pivots!$B$91:$Z$91,0),0),NA())</f>
        <v>0.19434636724489573</v>
      </c>
      <c r="Q7" s="10">
        <f>IFERROR(VLOOKUP(Q$4,Pivots!$B$91:$Z$105,MATCH('Chart Data'!$H7,Pivots!$B$91:$Z$91,0),0),NA())</f>
        <v>0.23849207219456567</v>
      </c>
      <c r="R7" s="10">
        <f>IFERROR(VLOOKUP(R$4,Pivots!$B$91:$Z$105,MATCH('Chart Data'!$H7,Pivots!$B$91:$Z$91,0),0),NA())</f>
        <v>0.24061931182701374</v>
      </c>
      <c r="S7" s="10">
        <f>IFERROR(VLOOKUP(S$4,Pivots!$B$112:$Z$126,MATCH('Chart Data'!$H7,Pivots!$B$112:$Z$112,0),0),NA())</f>
        <v>0.17401697405644861</v>
      </c>
      <c r="T7" s="10">
        <f>IFERROR(VLOOKUP(T$4,Pivots!$B$112:$Z$126,MATCH('Chart Data'!$H7,Pivots!$B$112:$Z$112,0),0),NA())</f>
        <v>0.22838220136406501</v>
      </c>
      <c r="U7" s="10">
        <f>IFERROR(VLOOKUP(U$4,Pivots!$B$112:$Z$126,MATCH('Chart Data'!$H7,Pivots!$B$112:$Z$112,0),0),NA())</f>
        <v>0.13517840303515427</v>
      </c>
      <c r="V7" s="10">
        <f>IFERROR(VLOOKUP(V$4,Pivots!$B$112:$Z$126,MATCH('Chart Data'!$H7,Pivots!$B$112:$Z$112,0),0),NA())</f>
        <v>8.0922827254983655E-3</v>
      </c>
      <c r="W7" s="10">
        <f>IFERROR(VLOOKUP(W$4,Pivots!$B$112:$Z$126,MATCH('Chart Data'!$H7,Pivots!$B$112:$Z$112,0),0),NA())</f>
        <v>0.13897234588477816</v>
      </c>
      <c r="X7" s="10">
        <f>IFERROR(VLOOKUP(X$4,Pivots!$B$112:$Z$126,MATCH('Chart Data'!$H7,Pivots!$B$112:$Z$112,0),0),NA())</f>
        <v>0.13329239676308691</v>
      </c>
      <c r="Y7" s="10">
        <f>IFERROR(VLOOKUP(Y$4,Pivots!$B$112:$Z$126,MATCH('Chart Data'!$H7,Pivots!$B$112:$Z$112,0),0),NA())</f>
        <v>0.11004627294458212</v>
      </c>
      <c r="Z7" s="10">
        <f>IFERROR(VLOOKUP(Z$4,Pivots!$B$112:$Z$126,MATCH('Chart Data'!$H7,Pivots!$B$112:$Z$112,0),0),NA())</f>
        <v>7.2019123226386539E-2</v>
      </c>
    </row>
    <row r="8" spans="2:27" x14ac:dyDescent="0.25">
      <c r="B8" s="8">
        <f>IF(Pivots!B190=0,"",Pivots!B190)</f>
        <v>2006</v>
      </c>
      <c r="C8" s="9">
        <f>IFERROR(VLOOKUP($B$4,Pivots!$B$8:$H$22,MATCH('Chart Data'!$B8,Pivots!$B$8:$H$8,0),0),"")</f>
        <v>36350</v>
      </c>
      <c r="D8" s="9">
        <f>IFERROR(VLOOKUP($B$4,Pivots!$B$29:$H$43,MATCH('Chart Data'!$B8,Pivots!$B$29:$H$29,0),0),"")</f>
        <v>48100</v>
      </c>
      <c r="E8" s="10">
        <f>IFERROR(VLOOKUP($B$4,Pivots!$B$50:$H$64,MATCH('Chart Data'!$B8,Pivots!$B$50:$H$50,0),0),"")</f>
        <v>0.32324621733149933</v>
      </c>
      <c r="F8" s="10">
        <f t="shared" si="1"/>
        <v>5.4847694028377816E-2</v>
      </c>
      <c r="H8" s="8">
        <f t="shared" si="0"/>
        <v>2006</v>
      </c>
      <c r="I8" s="10">
        <f>IFERROR(VLOOKUP(I$4,Pivots!$B$70:$Z$84,MATCH('Chart Data'!$H8,Pivots!$B$70:$Z$70,0),0),NA())</f>
        <v>5.4303534303534302E-2</v>
      </c>
      <c r="J8" s="10">
        <f>IFERROR(VLOOKUP(J$4,Pivots!$B$70:$Z$84,MATCH('Chart Data'!$H8,Pivots!$B$70:$Z$70,0),0),NA())</f>
        <v>0.24284823284823284</v>
      </c>
      <c r="K8" s="10">
        <f>IFERROR(VLOOKUP(K$4,Pivots!$B$70:$Z$84,MATCH('Chart Data'!$H8,Pivots!$B$70:$Z$70,0),0),NA())</f>
        <v>9.8399168399168402E-2</v>
      </c>
      <c r="L8" s="10">
        <f>IFERROR(VLOOKUP(L$4,Pivots!$B$70:$Z$84,MATCH('Chart Data'!$H8,Pivots!$B$70:$Z$70,0),0),NA())</f>
        <v>0.24397089397089397</v>
      </c>
      <c r="M8" s="10">
        <f>IFERROR(VLOOKUP(M$4,Pivots!$B$70:$Z$84,MATCH('Chart Data'!$H8,Pivots!$B$70:$Z$70,0),0),NA())</f>
        <v>0.36047817047817049</v>
      </c>
      <c r="N8" s="10">
        <f>IFERROR(VLOOKUP(N$4,Pivots!$B$91:$Z$105,MATCH('Chart Data'!$H8,Pivots!$B$91:$Z$91,0),0),NA())</f>
        <v>0.11958419958419958</v>
      </c>
      <c r="O8" s="10">
        <f>IFERROR(VLOOKUP(O$4,Pivots!$B$91:$Z$105,MATCH('Chart Data'!$H8,Pivots!$B$91:$Z$91,0),0),NA())</f>
        <v>0.27993762993762994</v>
      </c>
      <c r="P8" s="10">
        <f>IFERROR(VLOOKUP(P$4,Pivots!$B$91:$Z$105,MATCH('Chart Data'!$H8,Pivots!$B$91:$Z$91,0),0),NA())</f>
        <v>0.13478170478170479</v>
      </c>
      <c r="Q8" s="10">
        <f>IFERROR(VLOOKUP(Q$4,Pivots!$B$91:$Z$105,MATCH('Chart Data'!$H8,Pivots!$B$91:$Z$91,0),0),NA())</f>
        <v>0.21704781704781706</v>
      </c>
      <c r="R8" s="10">
        <f>IFERROR(VLOOKUP(R$4,Pivots!$B$91:$Z$105,MATCH('Chart Data'!$H8,Pivots!$B$91:$Z$91,0),0),NA())</f>
        <v>0.24864864864864866</v>
      </c>
      <c r="S8" s="10">
        <f>IFERROR(VLOOKUP(S$4,Pivots!$B$112:$Z$126,MATCH('Chart Data'!$H8,Pivots!$B$112:$Z$112,0),0),NA())</f>
        <v>0.27413721413721415</v>
      </c>
      <c r="T8" s="10">
        <f>IFERROR(VLOOKUP(T$4,Pivots!$B$112:$Z$126,MATCH('Chart Data'!$H8,Pivots!$B$112:$Z$112,0),0),NA())</f>
        <v>0.13251559251559253</v>
      </c>
      <c r="U8" s="10">
        <f>IFERROR(VLOOKUP(U$4,Pivots!$B$112:$Z$126,MATCH('Chart Data'!$H8,Pivots!$B$112:$Z$112,0),0),NA())</f>
        <v>6.7276507276507275E-2</v>
      </c>
      <c r="V8" s="10">
        <f>IFERROR(VLOOKUP(V$4,Pivots!$B$112:$Z$126,MATCH('Chart Data'!$H8,Pivots!$B$112:$Z$112,0),0),NA())</f>
        <v>5.1559251559251562E-2</v>
      </c>
      <c r="W8" s="10">
        <f>IFERROR(VLOOKUP(W$4,Pivots!$B$112:$Z$126,MATCH('Chart Data'!$H8,Pivots!$B$112:$Z$112,0),0),NA())</f>
        <v>0.18644490644490644</v>
      </c>
      <c r="X8" s="10">
        <f>IFERROR(VLOOKUP(X$4,Pivots!$B$112:$Z$126,MATCH('Chart Data'!$H8,Pivots!$B$112:$Z$112,0),0),NA())</f>
        <v>0.11424116424116425</v>
      </c>
      <c r="Y8" s="10">
        <f>IFERROR(VLOOKUP(Y$4,Pivots!$B$112:$Z$126,MATCH('Chart Data'!$H8,Pivots!$B$112:$Z$112,0),0),NA())</f>
        <v>7.864864864864865E-2</v>
      </c>
      <c r="Z8" s="10">
        <f>IFERROR(VLOOKUP(Z$4,Pivots!$B$112:$Z$126,MATCH('Chart Data'!$H8,Pivots!$B$112:$Z$112,0),0),NA())</f>
        <v>9.5176715176715179E-2</v>
      </c>
    </row>
    <row r="9" spans="2:27" x14ac:dyDescent="0.25">
      <c r="B9" s="8">
        <f>IF(Pivots!B191=0,"",Pivots!B191)</f>
        <v>2007</v>
      </c>
      <c r="C9" s="9">
        <f>IFERROR(VLOOKUP($B$4,Pivots!$B$8:$H$22,MATCH('Chart Data'!$B9,Pivots!$B$8:$H$8,0),0),"")</f>
        <v>32550</v>
      </c>
      <c r="D9" s="9">
        <f>IFERROR(VLOOKUP($B$4,Pivots!$B$29:$H$43,MATCH('Chart Data'!$B9,Pivots!$B$29:$H$29,0),0),"")</f>
        <v>42613</v>
      </c>
      <c r="E9" s="10">
        <f>IFERROR(VLOOKUP($B$4,Pivots!$B$50:$H$64,MATCH('Chart Data'!$B9,Pivots!$B$50:$H$50,0),0),"")</f>
        <v>0.30915514592933946</v>
      </c>
      <c r="F9" s="10">
        <f t="shared" si="1"/>
        <v>-0.11407484407484407</v>
      </c>
      <c r="H9" s="8">
        <f t="shared" si="0"/>
        <v>2007</v>
      </c>
      <c r="I9" s="10">
        <f>IFERROR(VLOOKUP(I$4,Pivots!$B$70:$Z$84,MATCH('Chart Data'!$H9,Pivots!$B$70:$Z$70,0),0),NA())</f>
        <v>1.7342125642409594E-2</v>
      </c>
      <c r="J9" s="10">
        <f>IFERROR(VLOOKUP(J$4,Pivots!$B$70:$Z$84,MATCH('Chart Data'!$H9,Pivots!$B$70:$Z$70,0),0),NA())</f>
        <v>0.30040128599253751</v>
      </c>
      <c r="K9" s="10">
        <f>IFERROR(VLOOKUP(K$4,Pivots!$B$70:$Z$84,MATCH('Chart Data'!$H9,Pivots!$B$70:$Z$70,0),0),NA())</f>
        <v>9.9007345176354636E-2</v>
      </c>
      <c r="L9" s="10">
        <f>IFERROR(VLOOKUP(L$4,Pivots!$B$70:$Z$84,MATCH('Chart Data'!$H9,Pivots!$B$70:$Z$70,0),0),NA())</f>
        <v>0.15014197545350011</v>
      </c>
      <c r="M9" s="10">
        <f>IFERROR(VLOOKUP(M$4,Pivots!$B$70:$Z$84,MATCH('Chart Data'!$H9,Pivots!$B$70:$Z$70,0),0),NA())</f>
        <v>0.4331072677351982</v>
      </c>
      <c r="N9" s="10">
        <f>IFERROR(VLOOKUP(N$4,Pivots!$B$91:$Z$105,MATCH('Chart Data'!$H9,Pivots!$B$91:$Z$91,0),0),NA())</f>
        <v>0.23577312087860511</v>
      </c>
      <c r="O9" s="10">
        <f>IFERROR(VLOOKUP(O$4,Pivots!$B$91:$Z$105,MATCH('Chart Data'!$H9,Pivots!$B$91:$Z$91,0),0),NA())</f>
        <v>0.20219181939783634</v>
      </c>
      <c r="P9" s="10">
        <f>IFERROR(VLOOKUP(P$4,Pivots!$B$91:$Z$105,MATCH('Chart Data'!$H9,Pivots!$B$91:$Z$91,0),0),NA())</f>
        <v>0.21275197709619131</v>
      </c>
      <c r="Q9" s="10">
        <f>IFERROR(VLOOKUP(Q$4,Pivots!$B$91:$Z$105,MATCH('Chart Data'!$H9,Pivots!$B$91:$Z$91,0),0),NA())</f>
        <v>0.13498228240208388</v>
      </c>
      <c r="R9" s="10">
        <f>IFERROR(VLOOKUP(R$4,Pivots!$B$91:$Z$105,MATCH('Chart Data'!$H9,Pivots!$B$91:$Z$91,0),0),NA())</f>
        <v>0.21430080022528336</v>
      </c>
      <c r="S9" s="10">
        <f>IFERROR(VLOOKUP(S$4,Pivots!$B$112:$Z$126,MATCH('Chart Data'!$H9,Pivots!$B$112:$Z$112,0),0),NA())</f>
        <v>0.21136742308685144</v>
      </c>
      <c r="T9" s="10">
        <f>IFERROR(VLOOKUP(T$4,Pivots!$B$112:$Z$126,MATCH('Chart Data'!$H9,Pivots!$B$112:$Z$112,0),0),NA())</f>
        <v>0.18606997864501443</v>
      </c>
      <c r="U9" s="10">
        <f>IFERROR(VLOOKUP(U$4,Pivots!$B$112:$Z$126,MATCH('Chart Data'!$H9,Pivots!$B$112:$Z$112,0),0),NA())</f>
        <v>0.13265904770844578</v>
      </c>
      <c r="V9" s="10">
        <f>IFERROR(VLOOKUP(V$4,Pivots!$B$112:$Z$126,MATCH('Chart Data'!$H9,Pivots!$B$112:$Z$112,0),0),NA())</f>
        <v>0</v>
      </c>
      <c r="W9" s="10">
        <f>IFERROR(VLOOKUP(W$4,Pivots!$B$112:$Z$126,MATCH('Chart Data'!$H9,Pivots!$B$112:$Z$112,0),0),NA())</f>
        <v>0.11182033651702532</v>
      </c>
      <c r="X9" s="10">
        <f>IFERROR(VLOOKUP(X$4,Pivots!$B$112:$Z$126,MATCH('Chart Data'!$H9,Pivots!$B$112:$Z$112,0),0),NA())</f>
        <v>0.16950226456715087</v>
      </c>
      <c r="Y9" s="10">
        <f>IFERROR(VLOOKUP(Y$4,Pivots!$B$112:$Z$126,MATCH('Chart Data'!$H9,Pivots!$B$112:$Z$112,0),0),NA())</f>
        <v>9.5534226644451228E-2</v>
      </c>
      <c r="Z9" s="10">
        <f>IFERROR(VLOOKUP(Z$4,Pivots!$B$112:$Z$126,MATCH('Chart Data'!$H9,Pivots!$B$112:$Z$112,0),0),NA())</f>
        <v>9.3046722831060941E-2</v>
      </c>
    </row>
    <row r="10" spans="2:27" x14ac:dyDescent="0.25">
      <c r="B10" s="8">
        <f>IF(Pivots!B192=0,"",Pivots!B192)</f>
        <v>2008</v>
      </c>
      <c r="C10" s="9">
        <f>IFERROR(VLOOKUP($B$4,Pivots!$B$8:$H$22,MATCH('Chart Data'!$B10,Pivots!$B$8:$H$8,0),0),"")</f>
        <v>24800</v>
      </c>
      <c r="D10" s="9">
        <f>IFERROR(VLOOKUP($B$4,Pivots!$B$29:$H$43,MATCH('Chart Data'!$B10,Pivots!$B$29:$H$29,0),0),"")</f>
        <v>40757</v>
      </c>
      <c r="E10" s="10">
        <f>IFERROR(VLOOKUP($B$4,Pivots!$B$50:$H$64,MATCH('Chart Data'!$B10,Pivots!$B$50:$H$50,0),0),"")</f>
        <v>0.64342741935483871</v>
      </c>
      <c r="F10" s="10">
        <f t="shared" si="1"/>
        <v>-4.3554783751437356E-2</v>
      </c>
      <c r="H10" s="8">
        <f t="shared" si="0"/>
        <v>2008</v>
      </c>
      <c r="I10" s="10">
        <f>IFERROR(VLOOKUP(I$4,Pivots!$B$70:$Z$84,MATCH('Chart Data'!$H10,Pivots!$B$70:$Z$70,0),0),NA())</f>
        <v>3.8520990259341956E-2</v>
      </c>
      <c r="J10" s="10">
        <f>IFERROR(VLOOKUP(J$4,Pivots!$B$70:$Z$84,MATCH('Chart Data'!$H10,Pivots!$B$70:$Z$70,0),0),NA())</f>
        <v>0.38307529994847511</v>
      </c>
      <c r="K10" s="10">
        <f>IFERROR(VLOOKUP(K$4,Pivots!$B$70:$Z$84,MATCH('Chart Data'!$H10,Pivots!$B$70:$Z$70,0),0),NA())</f>
        <v>6.2983045857153377E-2</v>
      </c>
      <c r="L10" s="10">
        <f>IFERROR(VLOOKUP(L$4,Pivots!$B$70:$Z$84,MATCH('Chart Data'!$H10,Pivots!$B$70:$Z$70,0),0),NA())</f>
        <v>0.20183036042888339</v>
      </c>
      <c r="M10" s="10">
        <f>IFERROR(VLOOKUP(M$4,Pivots!$B$70:$Z$84,MATCH('Chart Data'!$H10,Pivots!$B$70:$Z$70,0),0),NA())</f>
        <v>0.3135903035061462</v>
      </c>
      <c r="N10" s="10">
        <f>IFERROR(VLOOKUP(N$4,Pivots!$B$91:$Z$105,MATCH('Chart Data'!$H10,Pivots!$B$91:$Z$91,0),0),NA())</f>
        <v>0.24861986897956179</v>
      </c>
      <c r="O10" s="10">
        <f>IFERROR(VLOOKUP(O$4,Pivots!$B$91:$Z$105,MATCH('Chart Data'!$H10,Pivots!$B$91:$Z$91,0),0),NA())</f>
        <v>0.18041072699168242</v>
      </c>
      <c r="P10" s="10">
        <f>IFERROR(VLOOKUP(P$4,Pivots!$B$91:$Z$105,MATCH('Chart Data'!$H10,Pivots!$B$91:$Z$91,0),0),NA())</f>
        <v>0.21802389773535835</v>
      </c>
      <c r="Q10" s="10">
        <f>IFERROR(VLOOKUP(Q$4,Pivots!$B$91:$Z$105,MATCH('Chart Data'!$H10,Pivots!$B$91:$Z$91,0),0),NA())</f>
        <v>0.21498147557474789</v>
      </c>
      <c r="R10" s="10">
        <f>IFERROR(VLOOKUP(R$4,Pivots!$B$91:$Z$105,MATCH('Chart Data'!$H10,Pivots!$B$91:$Z$91,0),0),NA())</f>
        <v>0.13796403071864954</v>
      </c>
      <c r="S10" s="10">
        <f>IFERROR(VLOOKUP(S$4,Pivots!$B$112:$Z$126,MATCH('Chart Data'!$H10,Pivots!$B$112:$Z$112,0),0),NA())</f>
        <v>0.29793655077655373</v>
      </c>
      <c r="T10" s="10">
        <f>IFERROR(VLOOKUP(T$4,Pivots!$B$112:$Z$126,MATCH('Chart Data'!$H10,Pivots!$B$112:$Z$112,0),0),NA())</f>
        <v>0.23117501288122286</v>
      </c>
      <c r="U10" s="10">
        <f>IFERROR(VLOOKUP(U$4,Pivots!$B$112:$Z$126,MATCH('Chart Data'!$H10,Pivots!$B$112:$Z$112,0),0),NA())</f>
        <v>0.10096425153961283</v>
      </c>
      <c r="V10" s="10">
        <f>IFERROR(VLOOKUP(V$4,Pivots!$B$112:$Z$126,MATCH('Chart Data'!$H10,Pivots!$B$112:$Z$112,0),0),NA())</f>
        <v>1.2635866231567584E-2</v>
      </c>
      <c r="W10" s="10">
        <f>IFERROR(VLOOKUP(W$4,Pivots!$B$112:$Z$126,MATCH('Chart Data'!$H10,Pivots!$B$112:$Z$112,0),0),NA())</f>
        <v>0.19486223225458205</v>
      </c>
      <c r="X10" s="10">
        <f>IFERROR(VLOOKUP(X$4,Pivots!$B$112:$Z$126,MATCH('Chart Data'!$H10,Pivots!$B$112:$Z$112,0),0),NA())</f>
        <v>0.12265377726525505</v>
      </c>
      <c r="Y10" s="10">
        <f>IFERROR(VLOOKUP(Y$4,Pivots!$B$112:$Z$126,MATCH('Chart Data'!$H10,Pivots!$B$112:$Z$112,0),0),NA())</f>
        <v>2.7111907157052775E-2</v>
      </c>
      <c r="Z10" s="10">
        <f>IFERROR(VLOOKUP(Z$4,Pivots!$B$112:$Z$126,MATCH('Chart Data'!$H10,Pivots!$B$112:$Z$112,0),0),NA())</f>
        <v>1.2660401894153151E-2</v>
      </c>
    </row>
    <row r="11" spans="2:27" x14ac:dyDescent="0.25">
      <c r="I11" s="20"/>
      <c r="J11" s="20"/>
      <c r="K11" s="20"/>
      <c r="L11" s="20"/>
      <c r="M11" s="20"/>
      <c r="N11" s="20"/>
      <c r="O11" s="20"/>
      <c r="P11" s="20"/>
      <c r="Q11" s="20"/>
      <c r="R11" s="20"/>
      <c r="S11" s="20"/>
      <c r="T11" s="20"/>
      <c r="U11" s="20"/>
      <c r="V11" s="20"/>
      <c r="W11" s="20"/>
      <c r="X11" s="20"/>
      <c r="Y11" s="20"/>
      <c r="Z11" s="20"/>
      <c r="AA11" s="18"/>
    </row>
    <row r="12" spans="2:27" x14ac:dyDescent="0.25">
      <c r="G12" s="19"/>
    </row>
    <row r="13" spans="2:27" x14ac:dyDescent="0.25">
      <c r="G13" s="19"/>
    </row>
    <row r="14" spans="2:27" x14ac:dyDescent="0.25">
      <c r="G14" s="19"/>
    </row>
    <row r="15" spans="2:27" x14ac:dyDescent="0.25">
      <c r="B15" s="13">
        <f>B5</f>
        <v>2003</v>
      </c>
      <c r="C15" s="8" t="s">
        <v>28</v>
      </c>
      <c r="D15" s="9">
        <f>IFERROR(VLOOKUP($C15,Pivots!$B$29:$H$43,MATCH('Chart Data'!B$15,Pivots!$B$29:$H$29,0),0),NA())</f>
        <v>16584</v>
      </c>
      <c r="G15" s="19"/>
    </row>
    <row r="16" spans="2:27" x14ac:dyDescent="0.25">
      <c r="C16" s="8" t="s">
        <v>27</v>
      </c>
      <c r="D16" s="9">
        <f>IFERROR(VLOOKUP($C16,Pivots!$B$29:$H$43,MATCH('Chart Data'!B$15,Pivots!$B$29:$H$29,0),0),NA())</f>
        <v>12395</v>
      </c>
      <c r="G16" s="19"/>
    </row>
    <row r="17" spans="2:4" x14ac:dyDescent="0.25">
      <c r="C17" s="8" t="s">
        <v>24</v>
      </c>
      <c r="D17" s="9">
        <f>IFERROR(VLOOKUP($C17,Pivots!$B$29:$H$43,MATCH('Chart Data'!B$15,Pivots!$B$29:$H$29,0),0),NA())</f>
        <v>15294</v>
      </c>
    </row>
    <row r="18" spans="2:4" x14ac:dyDescent="0.25">
      <c r="C18" s="8" t="s">
        <v>22</v>
      </c>
      <c r="D18" s="9">
        <f>IFERROR(VLOOKUP($C18,Pivots!$B$29:$H$43,MATCH('Chart Data'!B$15,Pivots!$B$29:$H$29,0),0),NA())</f>
        <v>13556</v>
      </c>
    </row>
    <row r="19" spans="2:4" x14ac:dyDescent="0.25">
      <c r="B19" s="13">
        <f>B6</f>
        <v>2004</v>
      </c>
      <c r="C19" s="8" t="s">
        <v>28</v>
      </c>
      <c r="D19" s="9">
        <f>IFERROR(VLOOKUP($C15,Pivots!$B$29:$H$43,MATCH('Chart Data'!B$19,Pivots!$B$29:$H$29,0),0),NA())</f>
        <v>4055</v>
      </c>
    </row>
    <row r="20" spans="2:4" x14ac:dyDescent="0.25">
      <c r="C20" s="8" t="s">
        <v>27</v>
      </c>
      <c r="D20" s="9">
        <f>IFERROR(VLOOKUP($C16,Pivots!$B$29:$H$43,MATCH('Chart Data'!B$19,Pivots!$B$29:$H$29,0),0),NA())</f>
        <v>9726</v>
      </c>
    </row>
    <row r="21" spans="2:4" x14ac:dyDescent="0.25">
      <c r="C21" s="8" t="s">
        <v>24</v>
      </c>
      <c r="D21" s="9">
        <f>IFERROR(VLOOKUP($C17,Pivots!$B$29:$H$43,MATCH('Chart Data'!B$19,Pivots!$B$29:$H$29,0),0),NA())</f>
        <v>10724</v>
      </c>
    </row>
    <row r="22" spans="2:4" x14ac:dyDescent="0.25">
      <c r="C22" s="8" t="s">
        <v>22</v>
      </c>
      <c r="D22" s="9">
        <f>IFERROR(VLOOKUP($C18,Pivots!$B$29:$H$43,MATCH('Chart Data'!B$19,Pivots!$B$29:$H$29,0),0),NA())</f>
        <v>9354</v>
      </c>
    </row>
    <row r="23" spans="2:4" x14ac:dyDescent="0.25">
      <c r="B23" s="13">
        <f>B7</f>
        <v>2005</v>
      </c>
      <c r="C23" s="8" t="s">
        <v>28</v>
      </c>
      <c r="D23" s="9">
        <f>IFERROR(VLOOKUP($C15,Pivots!$B$29:$H$43,MATCH('Chart Data'!B$23,Pivots!$B$29:$H$29,0),0),NA())</f>
        <v>8015</v>
      </c>
    </row>
    <row r="24" spans="2:4" x14ac:dyDescent="0.25">
      <c r="C24" s="8" t="s">
        <v>27</v>
      </c>
      <c r="D24" s="9">
        <f>IFERROR(VLOOKUP($C16,Pivots!$B$29:$H$43,MATCH('Chart Data'!B$23,Pivots!$B$29:$H$29,0),0),NA())</f>
        <v>11882</v>
      </c>
    </row>
    <row r="25" spans="2:4" x14ac:dyDescent="0.25">
      <c r="C25" s="8" t="s">
        <v>24</v>
      </c>
      <c r="D25" s="9">
        <f>IFERROR(VLOOKUP($C17,Pivots!$B$29:$H$43,MATCH('Chart Data'!B$23,Pivots!$B$29:$H$29,0),0),NA())</f>
        <v>11316</v>
      </c>
    </row>
    <row r="26" spans="2:4" x14ac:dyDescent="0.25">
      <c r="C26" s="8" t="s">
        <v>22</v>
      </c>
      <c r="D26" s="9">
        <f>IFERROR(VLOOKUP($C18,Pivots!$B$29:$H$43,MATCH('Chart Data'!B$23,Pivots!$B$29:$H$29,0),0),NA())</f>
        <v>14386</v>
      </c>
    </row>
    <row r="27" spans="2:4" x14ac:dyDescent="0.25">
      <c r="B27" s="13">
        <f>B8</f>
        <v>2006</v>
      </c>
      <c r="C27" s="8" t="s">
        <v>28</v>
      </c>
      <c r="D27" s="9">
        <f>IFERROR(VLOOKUP($C15,Pivots!$B$29:$H$43,MATCH('Chart Data'!B$27,Pivots!$B$29:$H$29,0),0),NA())</f>
        <v>9938</v>
      </c>
    </row>
    <row r="28" spans="2:4" x14ac:dyDescent="0.25">
      <c r="C28" s="8" t="s">
        <v>27</v>
      </c>
      <c r="D28" s="9">
        <f>IFERROR(VLOOKUP($C16,Pivots!$B$29:$H$43,MATCH('Chart Data'!B$27,Pivots!$B$29:$H$29,0),0),NA())</f>
        <v>12644</v>
      </c>
    </row>
    <row r="29" spans="2:4" x14ac:dyDescent="0.25">
      <c r="C29" s="8" t="s">
        <v>24</v>
      </c>
      <c r="D29" s="9">
        <f>IFERROR(VLOOKUP($C17,Pivots!$B$29:$H$43,MATCH('Chart Data'!B$27,Pivots!$B$29:$H$29,0),0),NA())</f>
        <v>10001</v>
      </c>
    </row>
    <row r="30" spans="2:4" x14ac:dyDescent="0.25">
      <c r="C30" s="8" t="s">
        <v>22</v>
      </c>
      <c r="D30" s="9">
        <f>IFERROR(VLOOKUP($C18,Pivots!$B$29:$H$43,MATCH('Chart Data'!B$27,Pivots!$B$29:$H$29,0),0),NA())</f>
        <v>15517</v>
      </c>
    </row>
    <row r="31" spans="2:4" x14ac:dyDescent="0.25">
      <c r="B31" s="13">
        <f>B9</f>
        <v>2007</v>
      </c>
      <c r="C31" s="8" t="s">
        <v>28</v>
      </c>
      <c r="D31" s="9">
        <f>IFERROR(VLOOKUP($C15,Pivots!$B$29:$H$43,MATCH('Chart Data'!B$31,Pivots!$B$29:$H$29,0),0),NA())</f>
        <v>10886</v>
      </c>
    </row>
    <row r="32" spans="2:4" x14ac:dyDescent="0.25">
      <c r="C32" s="8" t="s">
        <v>27</v>
      </c>
      <c r="D32" s="9">
        <f>IFERROR(VLOOKUP($C16,Pivots!$B$29:$H$43,MATCH('Chart Data'!B$31,Pivots!$B$29:$H$29,0),0),NA())</f>
        <v>14701</v>
      </c>
    </row>
    <row r="33" spans="2:4" x14ac:dyDescent="0.25">
      <c r="C33" s="8" t="s">
        <v>24</v>
      </c>
      <c r="D33" s="9">
        <f>IFERROR(VLOOKUP($C17,Pivots!$B$29:$H$43,MATCH('Chart Data'!B$31,Pivots!$B$29:$H$29,0),0),NA())</f>
        <v>11127</v>
      </c>
    </row>
    <row r="34" spans="2:4" x14ac:dyDescent="0.25">
      <c r="C34" s="8" t="s">
        <v>22</v>
      </c>
      <c r="D34" s="9">
        <f>IFERROR(VLOOKUP($C18,Pivots!$B$29:$H$43,MATCH('Chart Data'!B$31,Pivots!$B$29:$H$29,0),0),NA())</f>
        <v>5899</v>
      </c>
    </row>
    <row r="35" spans="2:4" x14ac:dyDescent="0.25">
      <c r="B35" s="13">
        <f>B10</f>
        <v>2008</v>
      </c>
      <c r="C35" s="8" t="s">
        <v>28</v>
      </c>
      <c r="D35" s="9">
        <f>IFERROR(VLOOKUP($C15,Pivots!$B$29:$H$43,MATCH('Chart Data'!B$35,Pivots!$B$29:$H$29,0),0),NA())</f>
        <v>9517</v>
      </c>
    </row>
    <row r="36" spans="2:4" x14ac:dyDescent="0.25">
      <c r="C36" s="8" t="s">
        <v>27</v>
      </c>
      <c r="D36" s="9">
        <f>IFERROR(VLOOKUP($C16,Pivots!$B$29:$H$43,MATCH('Chart Data'!B$35,Pivots!$B$29:$H$29,0),0),NA())</f>
        <v>7617</v>
      </c>
    </row>
    <row r="37" spans="2:4" x14ac:dyDescent="0.25">
      <c r="C37" s="8" t="s">
        <v>24</v>
      </c>
      <c r="D37" s="9">
        <f>IFERROR(VLOOKUP($C17,Pivots!$B$29:$H$43,MATCH('Chart Data'!B$35,Pivots!$B$29:$H$29,0),0),NA())</f>
        <v>12281</v>
      </c>
    </row>
    <row r="38" spans="2:4" x14ac:dyDescent="0.25">
      <c r="C38" s="8" t="s">
        <v>22</v>
      </c>
      <c r="D38" s="9">
        <f>IFERROR(VLOOKUP($C18,Pivots!$B$29:$H$43,MATCH('Chart Data'!B$35,Pivots!$B$29:$H$29,0),0),NA())</f>
        <v>11342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192"/>
  <sheetViews>
    <sheetView showGridLines="0" workbookViewId="0"/>
  </sheetViews>
  <sheetFormatPr defaultColWidth="9" defaultRowHeight="15" x14ac:dyDescent="0.25"/>
  <cols>
    <col min="2" max="2" width="31.28515625" bestFit="1" customWidth="1"/>
    <col min="3" max="3" width="16.140625" bestFit="1" customWidth="1"/>
    <col min="4" max="4" width="20.140625" bestFit="1" customWidth="1"/>
    <col min="5" max="5" width="14" bestFit="1" customWidth="1"/>
    <col min="6" max="8" width="8.140625" bestFit="1" customWidth="1"/>
    <col min="9" max="10" width="4.85546875" customWidth="1"/>
  </cols>
  <sheetData>
    <row r="4" spans="2:8" x14ac:dyDescent="0.25">
      <c r="B4" s="1" t="s">
        <v>9</v>
      </c>
      <c r="C4" t="s">
        <v>1053</v>
      </c>
    </row>
    <row r="5" spans="2:8" x14ac:dyDescent="0.25">
      <c r="B5" s="1" t="s">
        <v>7</v>
      </c>
      <c r="C5" t="s">
        <v>1053</v>
      </c>
    </row>
    <row r="7" spans="2:8" x14ac:dyDescent="0.25">
      <c r="B7" s="1" t="s">
        <v>1051</v>
      </c>
      <c r="C7" s="1" t="s">
        <v>1050</v>
      </c>
    </row>
    <row r="8" spans="2:8" x14ac:dyDescent="0.25">
      <c r="B8" s="1" t="s">
        <v>1048</v>
      </c>
      <c r="C8">
        <v>2003</v>
      </c>
      <c r="D8">
        <v>2004</v>
      </c>
      <c r="E8">
        <v>2005</v>
      </c>
      <c r="F8">
        <v>2006</v>
      </c>
      <c r="G8">
        <v>2007</v>
      </c>
      <c r="H8">
        <v>2008</v>
      </c>
    </row>
    <row r="9" spans="2:8" x14ac:dyDescent="0.25">
      <c r="B9" s="2" t="s">
        <v>28</v>
      </c>
      <c r="C9" s="3">
        <v>9700</v>
      </c>
      <c r="D9" s="3">
        <v>3500</v>
      </c>
      <c r="E9" s="3">
        <v>6050</v>
      </c>
      <c r="F9" s="3">
        <v>7250</v>
      </c>
      <c r="G9" s="3">
        <v>8800</v>
      </c>
      <c r="H9" s="3">
        <v>5700</v>
      </c>
    </row>
    <row r="10" spans="2:8" x14ac:dyDescent="0.25">
      <c r="B10" s="2" t="s">
        <v>27</v>
      </c>
      <c r="C10" s="3">
        <v>9800</v>
      </c>
      <c r="D10" s="3">
        <v>7100</v>
      </c>
      <c r="E10" s="3">
        <v>9650</v>
      </c>
      <c r="F10" s="3">
        <v>8650</v>
      </c>
      <c r="G10" s="3">
        <v>10750</v>
      </c>
      <c r="H10" s="3">
        <v>6800</v>
      </c>
    </row>
    <row r="11" spans="2:8" x14ac:dyDescent="0.25">
      <c r="B11" s="2" t="s">
        <v>24</v>
      </c>
      <c r="C11" s="3">
        <v>10350</v>
      </c>
      <c r="D11" s="3">
        <v>8650</v>
      </c>
      <c r="E11" s="3">
        <v>8750</v>
      </c>
      <c r="F11" s="3">
        <v>8350</v>
      </c>
      <c r="G11" s="3">
        <v>8100</v>
      </c>
      <c r="H11" s="3">
        <v>6250</v>
      </c>
    </row>
    <row r="12" spans="2:8" x14ac:dyDescent="0.25">
      <c r="B12" s="2" t="s">
        <v>22</v>
      </c>
      <c r="C12" s="3">
        <v>11800</v>
      </c>
      <c r="D12" s="3">
        <v>5500</v>
      </c>
      <c r="E12" s="3">
        <v>13550</v>
      </c>
      <c r="F12" s="3">
        <v>12100</v>
      </c>
      <c r="G12" s="3">
        <v>4900</v>
      </c>
      <c r="H12" s="3">
        <v>6050</v>
      </c>
    </row>
    <row r="13" spans="2:8" x14ac:dyDescent="0.25">
      <c r="B13" s="2" t="s">
        <v>1049</v>
      </c>
      <c r="C13" s="3">
        <v>41650</v>
      </c>
      <c r="D13" s="3">
        <v>24750</v>
      </c>
      <c r="E13" s="3">
        <v>38000</v>
      </c>
      <c r="F13" s="3">
        <v>36350</v>
      </c>
      <c r="G13" s="3">
        <v>32550</v>
      </c>
      <c r="H13" s="3">
        <v>24800</v>
      </c>
    </row>
    <row r="25" spans="2:8" x14ac:dyDescent="0.25">
      <c r="B25" s="1" t="s">
        <v>9</v>
      </c>
      <c r="C25" t="s">
        <v>1053</v>
      </c>
    </row>
    <row r="26" spans="2:8" x14ac:dyDescent="0.25">
      <c r="B26" s="1" t="s">
        <v>7</v>
      </c>
      <c r="C26" t="s">
        <v>1053</v>
      </c>
    </row>
    <row r="28" spans="2:8" x14ac:dyDescent="0.25">
      <c r="B28" s="1" t="s">
        <v>1052</v>
      </c>
      <c r="C28" s="1" t="s">
        <v>1050</v>
      </c>
    </row>
    <row r="29" spans="2:8" x14ac:dyDescent="0.25">
      <c r="B29" s="1" t="s">
        <v>1048</v>
      </c>
      <c r="C29">
        <v>2003</v>
      </c>
      <c r="D29">
        <v>2004</v>
      </c>
      <c r="E29">
        <v>2005</v>
      </c>
      <c r="F29">
        <v>2006</v>
      </c>
      <c r="G29">
        <v>2007</v>
      </c>
      <c r="H29">
        <v>2008</v>
      </c>
    </row>
    <row r="30" spans="2:8" x14ac:dyDescent="0.25">
      <c r="B30" s="2" t="s">
        <v>28</v>
      </c>
      <c r="C30" s="3">
        <v>16584</v>
      </c>
      <c r="D30" s="3">
        <v>4055</v>
      </c>
      <c r="E30" s="3">
        <v>8015</v>
      </c>
      <c r="F30" s="3">
        <v>9938</v>
      </c>
      <c r="G30" s="3">
        <v>10886</v>
      </c>
      <c r="H30" s="3">
        <v>9517</v>
      </c>
    </row>
    <row r="31" spans="2:8" x14ac:dyDescent="0.25">
      <c r="B31" s="2" t="s">
        <v>27</v>
      </c>
      <c r="C31" s="3">
        <v>12395</v>
      </c>
      <c r="D31" s="3">
        <v>9726</v>
      </c>
      <c r="E31" s="3">
        <v>11882</v>
      </c>
      <c r="F31" s="3">
        <v>12644</v>
      </c>
      <c r="G31" s="3">
        <v>14701</v>
      </c>
      <c r="H31" s="3">
        <v>7617</v>
      </c>
    </row>
    <row r="32" spans="2:8" x14ac:dyDescent="0.25">
      <c r="B32" s="2" t="s">
        <v>24</v>
      </c>
      <c r="C32" s="3">
        <v>15294</v>
      </c>
      <c r="D32" s="3">
        <v>10724</v>
      </c>
      <c r="E32" s="3">
        <v>11316</v>
      </c>
      <c r="F32" s="3">
        <v>10001</v>
      </c>
      <c r="G32" s="3">
        <v>11127</v>
      </c>
      <c r="H32" s="3">
        <v>12281</v>
      </c>
    </row>
    <row r="33" spans="2:8" x14ac:dyDescent="0.25">
      <c r="B33" s="2" t="s">
        <v>22</v>
      </c>
      <c r="C33" s="3">
        <v>13556</v>
      </c>
      <c r="D33" s="3">
        <v>9354</v>
      </c>
      <c r="E33" s="3">
        <v>14386</v>
      </c>
      <c r="F33" s="3">
        <v>15517</v>
      </c>
      <c r="G33" s="3">
        <v>5899</v>
      </c>
      <c r="H33" s="3">
        <v>11342</v>
      </c>
    </row>
    <row r="34" spans="2:8" x14ac:dyDescent="0.25">
      <c r="B34" s="2" t="s">
        <v>1049</v>
      </c>
      <c r="C34" s="3">
        <v>57829</v>
      </c>
      <c r="D34" s="3">
        <v>33859</v>
      </c>
      <c r="E34" s="3">
        <v>45599</v>
      </c>
      <c r="F34" s="3">
        <v>48100</v>
      </c>
      <c r="G34" s="3">
        <v>42613</v>
      </c>
      <c r="H34" s="3">
        <v>40757</v>
      </c>
    </row>
    <row r="46" spans="2:8" x14ac:dyDescent="0.25">
      <c r="B46" s="1" t="s">
        <v>9</v>
      </c>
      <c r="C46" t="s">
        <v>1053</v>
      </c>
    </row>
    <row r="47" spans="2:8" x14ac:dyDescent="0.25">
      <c r="B47" s="1" t="s">
        <v>7</v>
      </c>
      <c r="C47" t="s">
        <v>1053</v>
      </c>
    </row>
    <row r="49" spans="2:8" x14ac:dyDescent="0.25">
      <c r="B49" s="1" t="s">
        <v>1054</v>
      </c>
      <c r="C49" s="1" t="s">
        <v>1050</v>
      </c>
    </row>
    <row r="50" spans="2:8" x14ac:dyDescent="0.25">
      <c r="B50" s="1" t="s">
        <v>1048</v>
      </c>
      <c r="C50">
        <v>2003</v>
      </c>
      <c r="D50">
        <v>2004</v>
      </c>
      <c r="E50">
        <v>2005</v>
      </c>
      <c r="F50">
        <v>2006</v>
      </c>
      <c r="G50">
        <v>2007</v>
      </c>
      <c r="H50">
        <v>2008</v>
      </c>
    </row>
    <row r="51" spans="2:8" x14ac:dyDescent="0.25">
      <c r="B51" s="2" t="s">
        <v>28</v>
      </c>
      <c r="C51" s="5">
        <v>0.70969072164948455</v>
      </c>
      <c r="D51" s="5">
        <v>0.15857142857142856</v>
      </c>
      <c r="E51" s="5">
        <v>0.32479338842975208</v>
      </c>
      <c r="F51" s="5">
        <v>0.37075862068965515</v>
      </c>
      <c r="G51" s="5">
        <v>0.23704545454545456</v>
      </c>
      <c r="H51" s="5">
        <v>0.66964912280701749</v>
      </c>
    </row>
    <row r="52" spans="2:8" x14ac:dyDescent="0.25">
      <c r="B52" s="2" t="s">
        <v>27</v>
      </c>
      <c r="C52" s="5">
        <v>0.26479591836734695</v>
      </c>
      <c r="D52" s="5">
        <v>0.36985915492957744</v>
      </c>
      <c r="E52" s="5">
        <v>0.23129533678756475</v>
      </c>
      <c r="F52" s="5">
        <v>0.46173410404624277</v>
      </c>
      <c r="G52" s="5">
        <v>0.36753488372093024</v>
      </c>
      <c r="H52" s="5">
        <v>0.12014705882352941</v>
      </c>
    </row>
    <row r="53" spans="2:8" x14ac:dyDescent="0.25">
      <c r="B53" s="2" t="s">
        <v>24</v>
      </c>
      <c r="C53" s="5">
        <v>0.47768115942028988</v>
      </c>
      <c r="D53" s="5">
        <v>0.23976878612716762</v>
      </c>
      <c r="E53" s="5">
        <v>0.29325714285714288</v>
      </c>
      <c r="F53" s="5">
        <v>0.19772455089820359</v>
      </c>
      <c r="G53" s="5">
        <v>0.3737037037037037</v>
      </c>
      <c r="H53" s="5">
        <v>0.96496000000000004</v>
      </c>
    </row>
    <row r="54" spans="2:8" x14ac:dyDescent="0.25">
      <c r="B54" s="2" t="s">
        <v>22</v>
      </c>
      <c r="C54" s="5">
        <v>0.14881355932203391</v>
      </c>
      <c r="D54" s="5">
        <v>0.70072727272727275</v>
      </c>
      <c r="E54" s="5">
        <v>6.1697416974169743E-2</v>
      </c>
      <c r="F54" s="5">
        <v>0.28239669421487601</v>
      </c>
      <c r="G54" s="5">
        <v>0.20387755102040817</v>
      </c>
      <c r="H54" s="5">
        <v>0.87471074380165292</v>
      </c>
    </row>
    <row r="55" spans="2:8" x14ac:dyDescent="0.25">
      <c r="B55" s="2" t="s">
        <v>1049</v>
      </c>
      <c r="C55" s="5">
        <v>0.38845138055222089</v>
      </c>
      <c r="D55" s="5">
        <v>0.36804040404040406</v>
      </c>
      <c r="E55" s="5">
        <v>0.1999736842105263</v>
      </c>
      <c r="F55" s="5">
        <v>0.32324621733149933</v>
      </c>
      <c r="G55" s="5">
        <v>0.30915514592933946</v>
      </c>
      <c r="H55" s="5">
        <v>0.64342741935483871</v>
      </c>
    </row>
    <row r="66" spans="2:8" x14ac:dyDescent="0.25">
      <c r="B66" s="1" t="s">
        <v>9</v>
      </c>
      <c r="C66" t="s">
        <v>1053</v>
      </c>
    </row>
    <row r="67" spans="2:8" x14ac:dyDescent="0.25">
      <c r="B67" s="1" t="s">
        <v>7</v>
      </c>
      <c r="C67" t="s">
        <v>1053</v>
      </c>
    </row>
    <row r="69" spans="2:8" x14ac:dyDescent="0.25">
      <c r="B69" s="1" t="s">
        <v>1052</v>
      </c>
      <c r="C69" s="1" t="s">
        <v>1050</v>
      </c>
    </row>
    <row r="70" spans="2:8" x14ac:dyDescent="0.25">
      <c r="B70" s="1" t="s">
        <v>1048</v>
      </c>
      <c r="C70">
        <v>2003</v>
      </c>
      <c r="D70">
        <v>2004</v>
      </c>
      <c r="E70">
        <v>2005</v>
      </c>
      <c r="F70">
        <v>2006</v>
      </c>
      <c r="G70">
        <v>2007</v>
      </c>
      <c r="H70">
        <v>2008</v>
      </c>
    </row>
    <row r="71" spans="2:8" x14ac:dyDescent="0.25">
      <c r="B71" s="2" t="s">
        <v>5</v>
      </c>
      <c r="C71" s="4">
        <v>4.7726919019868922E-3</v>
      </c>
      <c r="D71" s="4">
        <v>3.8040107504651643E-2</v>
      </c>
      <c r="E71" s="4">
        <v>0</v>
      </c>
      <c r="F71" s="4">
        <v>5.4303534303534302E-2</v>
      </c>
      <c r="G71" s="4">
        <v>1.7342125642409594E-2</v>
      </c>
      <c r="H71" s="4">
        <v>3.8520990259341956E-2</v>
      </c>
    </row>
    <row r="72" spans="2:8" x14ac:dyDescent="0.25">
      <c r="B72" s="2" t="s">
        <v>1</v>
      </c>
      <c r="C72" s="4">
        <v>0.25127531169482442</v>
      </c>
      <c r="D72" s="4">
        <v>0.20331374228417851</v>
      </c>
      <c r="E72" s="4">
        <v>0.21783372442378121</v>
      </c>
      <c r="F72" s="4">
        <v>0.24284823284823284</v>
      </c>
      <c r="G72" s="4">
        <v>0.30040128599253751</v>
      </c>
      <c r="H72" s="4">
        <v>0.38307529994847511</v>
      </c>
    </row>
    <row r="73" spans="2:8" x14ac:dyDescent="0.25">
      <c r="B73" s="2" t="s">
        <v>4</v>
      </c>
      <c r="C73" s="4">
        <v>7.3579000155631263E-2</v>
      </c>
      <c r="D73" s="4">
        <v>5.3279777902477926E-2</v>
      </c>
      <c r="E73" s="4">
        <v>0.11592359481567578</v>
      </c>
      <c r="F73" s="4">
        <v>9.8399168399168402E-2</v>
      </c>
      <c r="G73" s="4">
        <v>9.9007345176354636E-2</v>
      </c>
      <c r="H73" s="4">
        <v>6.2983045857153377E-2</v>
      </c>
    </row>
    <row r="74" spans="2:8" x14ac:dyDescent="0.25">
      <c r="B74" s="2" t="s">
        <v>3</v>
      </c>
      <c r="C74" s="4">
        <v>0.20477615037437963</v>
      </c>
      <c r="D74" s="4">
        <v>0.214507221122892</v>
      </c>
      <c r="E74" s="4">
        <v>0.28467729555472709</v>
      </c>
      <c r="F74" s="4">
        <v>0.24397089397089397</v>
      </c>
      <c r="G74" s="4">
        <v>0.15014197545350011</v>
      </c>
      <c r="H74" s="4">
        <v>0.20183036042888339</v>
      </c>
    </row>
    <row r="75" spans="2:8" x14ac:dyDescent="0.25">
      <c r="B75" s="2" t="s">
        <v>2</v>
      </c>
      <c r="C75" s="4">
        <v>0.46559684587317784</v>
      </c>
      <c r="D75" s="4">
        <v>0.49085915118579992</v>
      </c>
      <c r="E75" s="4">
        <v>0.3815653852058159</v>
      </c>
      <c r="F75" s="4">
        <v>0.36047817047817049</v>
      </c>
      <c r="G75" s="4">
        <v>0.4331072677351982</v>
      </c>
      <c r="H75" s="4">
        <v>0.3135903035061462</v>
      </c>
    </row>
    <row r="76" spans="2:8" x14ac:dyDescent="0.25">
      <c r="B76" s="2" t="s">
        <v>1049</v>
      </c>
      <c r="C76" s="4">
        <v>1</v>
      </c>
      <c r="D76" s="4">
        <v>1</v>
      </c>
      <c r="E76" s="4">
        <v>1</v>
      </c>
      <c r="F76" s="4">
        <v>1</v>
      </c>
      <c r="G76" s="4">
        <v>1</v>
      </c>
      <c r="H76" s="4">
        <v>1</v>
      </c>
    </row>
    <row r="88" spans="2:8" x14ac:dyDescent="0.25">
      <c r="B88" s="1" t="s">
        <v>7</v>
      </c>
      <c r="C88" t="s">
        <v>1053</v>
      </c>
    </row>
    <row r="90" spans="2:8" x14ac:dyDescent="0.25">
      <c r="B90" s="1" t="s">
        <v>1052</v>
      </c>
      <c r="C90" s="1" t="s">
        <v>1050</v>
      </c>
    </row>
    <row r="91" spans="2:8" x14ac:dyDescent="0.25">
      <c r="B91" s="1" t="s">
        <v>1048</v>
      </c>
      <c r="C91">
        <v>2003</v>
      </c>
      <c r="D91">
        <v>2004</v>
      </c>
      <c r="E91">
        <v>2005</v>
      </c>
      <c r="F91">
        <v>2006</v>
      </c>
      <c r="G91">
        <v>2007</v>
      </c>
      <c r="H91">
        <v>2008</v>
      </c>
    </row>
    <row r="92" spans="2:8" x14ac:dyDescent="0.25">
      <c r="B92" s="2" t="s">
        <v>34</v>
      </c>
      <c r="C92" s="4">
        <v>0.18004807276625914</v>
      </c>
      <c r="D92" s="4">
        <v>0.19693434537346052</v>
      </c>
      <c r="E92" s="4">
        <v>0.21088181758371893</v>
      </c>
      <c r="F92" s="4">
        <v>0.11958419958419958</v>
      </c>
      <c r="G92" s="4">
        <v>0.23577312087860511</v>
      </c>
      <c r="H92" s="4">
        <v>0.24861986897956179</v>
      </c>
    </row>
    <row r="93" spans="2:8" x14ac:dyDescent="0.25">
      <c r="B93" s="2" t="s">
        <v>36</v>
      </c>
      <c r="C93" s="4">
        <v>0.23351605595808331</v>
      </c>
      <c r="D93" s="4">
        <v>0.30065861366254171</v>
      </c>
      <c r="E93" s="4">
        <v>0.11566043114980591</v>
      </c>
      <c r="F93" s="4">
        <v>0.27993762993762994</v>
      </c>
      <c r="G93" s="4">
        <v>0.20219181939783634</v>
      </c>
      <c r="H93" s="4">
        <v>0.18041072699168242</v>
      </c>
    </row>
    <row r="94" spans="2:8" x14ac:dyDescent="0.25">
      <c r="B94" s="2" t="s">
        <v>37</v>
      </c>
      <c r="C94" s="4">
        <v>0.17219734043472998</v>
      </c>
      <c r="D94" s="4">
        <v>0.11110782952833811</v>
      </c>
      <c r="E94" s="4">
        <v>0.19434636724489573</v>
      </c>
      <c r="F94" s="4">
        <v>0.13478170478170479</v>
      </c>
      <c r="G94" s="4">
        <v>0.21275197709619131</v>
      </c>
      <c r="H94" s="4">
        <v>0.21802389773535835</v>
      </c>
    </row>
    <row r="95" spans="2:8" x14ac:dyDescent="0.25">
      <c r="B95" s="2" t="s">
        <v>38</v>
      </c>
      <c r="C95" s="4">
        <v>0.15317574227463729</v>
      </c>
      <c r="D95" s="4">
        <v>0.21134705691249003</v>
      </c>
      <c r="E95" s="4">
        <v>0.23849207219456567</v>
      </c>
      <c r="F95" s="4">
        <v>0.21704781704781706</v>
      </c>
      <c r="G95" s="4">
        <v>0.13498228240208388</v>
      </c>
      <c r="H95" s="4">
        <v>0.21498147557474789</v>
      </c>
    </row>
    <row r="96" spans="2:8" x14ac:dyDescent="0.25">
      <c r="B96" s="2" t="s">
        <v>39</v>
      </c>
      <c r="C96" s="4">
        <v>0.26106278856629028</v>
      </c>
      <c r="D96" s="4">
        <v>0.17995215452316962</v>
      </c>
      <c r="E96" s="4">
        <v>0.24061931182701374</v>
      </c>
      <c r="F96" s="4">
        <v>0.24864864864864866</v>
      </c>
      <c r="G96" s="4">
        <v>0.21430080022528336</v>
      </c>
      <c r="H96" s="4">
        <v>0.13796403071864954</v>
      </c>
    </row>
    <row r="97" spans="2:8" x14ac:dyDescent="0.25">
      <c r="B97" s="2" t="s">
        <v>1049</v>
      </c>
      <c r="C97" s="4">
        <v>1</v>
      </c>
      <c r="D97" s="4">
        <v>1</v>
      </c>
      <c r="E97" s="4">
        <v>1</v>
      </c>
      <c r="F97" s="4">
        <v>1</v>
      </c>
      <c r="G97" s="4">
        <v>1</v>
      </c>
      <c r="H97" s="4">
        <v>1</v>
      </c>
    </row>
    <row r="111" spans="2:8" x14ac:dyDescent="0.25">
      <c r="B111" s="1" t="s">
        <v>1052</v>
      </c>
      <c r="C111" s="1" t="s">
        <v>1050</v>
      </c>
    </row>
    <row r="112" spans="2:8" x14ac:dyDescent="0.25">
      <c r="B112" s="1" t="s">
        <v>1048</v>
      </c>
      <c r="C112">
        <v>2003</v>
      </c>
      <c r="D112">
        <v>2004</v>
      </c>
      <c r="E112">
        <v>2005</v>
      </c>
      <c r="F112">
        <v>2006</v>
      </c>
      <c r="G112">
        <v>2007</v>
      </c>
      <c r="H112">
        <v>2008</v>
      </c>
    </row>
    <row r="113" spans="2:8" x14ac:dyDescent="0.25">
      <c r="B113" s="2" t="s">
        <v>20</v>
      </c>
      <c r="C113" s="4">
        <v>0.25340227221636202</v>
      </c>
      <c r="D113" s="4">
        <v>0.20481998877698693</v>
      </c>
      <c r="E113" s="4">
        <v>0.17401697405644861</v>
      </c>
      <c r="F113" s="4">
        <v>0.27413721413721415</v>
      </c>
      <c r="G113" s="4">
        <v>0.21136742308685144</v>
      </c>
      <c r="H113" s="4">
        <v>0.29793655077655373</v>
      </c>
    </row>
    <row r="114" spans="2:8" x14ac:dyDescent="0.25">
      <c r="B114" s="2" t="s">
        <v>0</v>
      </c>
      <c r="C114" s="4">
        <v>0.16873886804198585</v>
      </c>
      <c r="D114" s="4">
        <v>0.24398239759000562</v>
      </c>
      <c r="E114" s="4">
        <v>0.22838220136406501</v>
      </c>
      <c r="F114" s="4">
        <v>0.13251559251559253</v>
      </c>
      <c r="G114" s="4">
        <v>0.18606997864501443</v>
      </c>
      <c r="H114" s="4">
        <v>0.23117501288122286</v>
      </c>
    </row>
    <row r="115" spans="2:8" x14ac:dyDescent="0.25">
      <c r="B115" s="2" t="s">
        <v>30</v>
      </c>
      <c r="C115" s="4">
        <v>9.4364419236023442E-2</v>
      </c>
      <c r="D115" s="4">
        <v>8.9961310139106299E-2</v>
      </c>
      <c r="E115" s="4">
        <v>0.13517840303515427</v>
      </c>
      <c r="F115" s="4">
        <v>6.7276507276507275E-2</v>
      </c>
      <c r="G115" s="4">
        <v>0.13265904770844578</v>
      </c>
      <c r="H115" s="4">
        <v>0.10096425153961283</v>
      </c>
    </row>
    <row r="116" spans="2:8" x14ac:dyDescent="0.25">
      <c r="B116" s="2" t="s">
        <v>35</v>
      </c>
      <c r="C116" s="4">
        <v>6.0713482854623115E-2</v>
      </c>
      <c r="D116" s="4">
        <v>4.9026846628665941E-3</v>
      </c>
      <c r="E116" s="4">
        <v>8.0922827254983655E-3</v>
      </c>
      <c r="F116" s="4">
        <v>5.1559251559251562E-2</v>
      </c>
      <c r="G116" s="4">
        <v>0</v>
      </c>
      <c r="H116" s="4">
        <v>1.2635866231567584E-2</v>
      </c>
    </row>
    <row r="117" spans="2:8" x14ac:dyDescent="0.25">
      <c r="B117" s="2" t="s">
        <v>32</v>
      </c>
      <c r="C117" s="4">
        <v>0.10705701291739439</v>
      </c>
      <c r="D117" s="4">
        <v>0.21046102956377921</v>
      </c>
      <c r="E117" s="4">
        <v>0.13897234588477816</v>
      </c>
      <c r="F117" s="4">
        <v>0.18644490644490644</v>
      </c>
      <c r="G117" s="4">
        <v>0.11182033651702532</v>
      </c>
      <c r="H117" s="4">
        <v>0.19486223225458205</v>
      </c>
    </row>
    <row r="118" spans="2:8" x14ac:dyDescent="0.25">
      <c r="B118" s="2" t="s">
        <v>25</v>
      </c>
      <c r="C118" s="4">
        <v>0.18231337218350654</v>
      </c>
      <c r="D118" s="4">
        <v>7.9742461383974714E-2</v>
      </c>
      <c r="E118" s="4">
        <v>0.13329239676308691</v>
      </c>
      <c r="F118" s="4">
        <v>0.11424116424116425</v>
      </c>
      <c r="G118" s="4">
        <v>0.16950226456715087</v>
      </c>
      <c r="H118" s="4">
        <v>0.12265377726525505</v>
      </c>
    </row>
    <row r="119" spans="2:8" x14ac:dyDescent="0.25">
      <c r="B119" s="2" t="s">
        <v>29</v>
      </c>
      <c r="C119" s="4">
        <v>0.11203721316294593</v>
      </c>
      <c r="D119" s="4">
        <v>0.13045275997519123</v>
      </c>
      <c r="E119" s="4">
        <v>0.11004627294458212</v>
      </c>
      <c r="F119" s="4">
        <v>7.864864864864865E-2</v>
      </c>
      <c r="G119" s="4">
        <v>9.5534226644451228E-2</v>
      </c>
      <c r="H119" s="4">
        <v>2.7111907157052775E-2</v>
      </c>
    </row>
    <row r="120" spans="2:8" x14ac:dyDescent="0.25">
      <c r="B120" s="2" t="s">
        <v>31</v>
      </c>
      <c r="C120" s="4">
        <v>2.1373359387158692E-2</v>
      </c>
      <c r="D120" s="4">
        <v>3.5677367908089432E-2</v>
      </c>
      <c r="E120" s="4">
        <v>7.2019123226386539E-2</v>
      </c>
      <c r="F120" s="4">
        <v>9.5176715176715179E-2</v>
      </c>
      <c r="G120" s="4">
        <v>9.3046722831060941E-2</v>
      </c>
      <c r="H120" s="4">
        <v>1.2660401894153151E-2</v>
      </c>
    </row>
    <row r="121" spans="2:8" x14ac:dyDescent="0.25">
      <c r="B121" s="2" t="s">
        <v>1049</v>
      </c>
      <c r="C121" s="4">
        <v>1</v>
      </c>
      <c r="D121" s="4">
        <v>1</v>
      </c>
      <c r="E121" s="4">
        <v>1</v>
      </c>
      <c r="F121" s="4">
        <v>1</v>
      </c>
      <c r="G121" s="4">
        <v>1</v>
      </c>
      <c r="H121" s="4">
        <v>1</v>
      </c>
    </row>
    <row r="130" spans="2:8" x14ac:dyDescent="0.25">
      <c r="B130" s="1" t="s">
        <v>9</v>
      </c>
      <c r="C130" t="s">
        <v>1053</v>
      </c>
    </row>
    <row r="132" spans="2:8" x14ac:dyDescent="0.25">
      <c r="B132" s="1" t="s">
        <v>1052</v>
      </c>
      <c r="C132" s="1" t="s">
        <v>13</v>
      </c>
    </row>
    <row r="133" spans="2:8" x14ac:dyDescent="0.25">
      <c r="B133" s="1" t="s">
        <v>14</v>
      </c>
      <c r="C133">
        <v>2003</v>
      </c>
      <c r="D133">
        <v>2004</v>
      </c>
      <c r="E133">
        <v>2005</v>
      </c>
      <c r="F133">
        <v>2006</v>
      </c>
      <c r="G133">
        <v>2007</v>
      </c>
      <c r="H133">
        <v>2008</v>
      </c>
    </row>
    <row r="134" spans="2:8" x14ac:dyDescent="0.25">
      <c r="B134" t="s">
        <v>5</v>
      </c>
      <c r="C134" s="3">
        <v>276</v>
      </c>
      <c r="D134" s="3">
        <v>1288</v>
      </c>
      <c r="E134" s="3"/>
      <c r="F134" s="3">
        <v>2612</v>
      </c>
      <c r="G134" s="3">
        <v>739</v>
      </c>
      <c r="H134" s="3">
        <v>1570</v>
      </c>
    </row>
    <row r="135" spans="2:8" x14ac:dyDescent="0.25">
      <c r="B135" t="s">
        <v>1</v>
      </c>
      <c r="C135" s="3">
        <v>14531</v>
      </c>
      <c r="D135" s="3">
        <v>6884</v>
      </c>
      <c r="E135" s="3">
        <v>9933</v>
      </c>
      <c r="F135" s="3">
        <v>11681</v>
      </c>
      <c r="G135" s="3">
        <v>12801</v>
      </c>
      <c r="H135" s="3">
        <v>15613</v>
      </c>
    </row>
    <row r="136" spans="2:8" x14ac:dyDescent="0.25">
      <c r="B136" t="s">
        <v>4</v>
      </c>
      <c r="C136" s="3">
        <v>4255</v>
      </c>
      <c r="D136" s="3">
        <v>1804</v>
      </c>
      <c r="E136" s="3">
        <v>5286</v>
      </c>
      <c r="F136" s="3">
        <v>4733</v>
      </c>
      <c r="G136" s="3">
        <v>4219</v>
      </c>
      <c r="H136" s="3">
        <v>2567</v>
      </c>
    </row>
    <row r="137" spans="2:8" x14ac:dyDescent="0.25">
      <c r="B137" t="s">
        <v>3</v>
      </c>
      <c r="C137" s="3">
        <v>11842</v>
      </c>
      <c r="D137" s="3">
        <v>7263</v>
      </c>
      <c r="E137" s="3">
        <v>12981</v>
      </c>
      <c r="F137" s="3">
        <v>11735</v>
      </c>
      <c r="G137" s="3">
        <v>6398</v>
      </c>
      <c r="H137" s="3">
        <v>8226</v>
      </c>
    </row>
    <row r="138" spans="2:8" x14ac:dyDescent="0.25">
      <c r="B138" t="s">
        <v>2</v>
      </c>
      <c r="C138" s="3">
        <v>26925</v>
      </c>
      <c r="D138" s="3">
        <v>16620</v>
      </c>
      <c r="E138" s="3">
        <v>17399</v>
      </c>
      <c r="F138" s="3">
        <v>17339</v>
      </c>
      <c r="G138" s="3">
        <v>18456</v>
      </c>
      <c r="H138" s="3">
        <v>12781</v>
      </c>
    </row>
    <row r="145" spans="2:8" x14ac:dyDescent="0.25">
      <c r="B145" s="1" t="s">
        <v>9</v>
      </c>
      <c r="C145" t="s">
        <v>1053</v>
      </c>
    </row>
    <row r="147" spans="2:8" x14ac:dyDescent="0.25">
      <c r="B147" s="1" t="s">
        <v>1052</v>
      </c>
      <c r="C147" s="1" t="s">
        <v>13</v>
      </c>
    </row>
    <row r="148" spans="2:8" x14ac:dyDescent="0.25">
      <c r="B148" s="1" t="s">
        <v>7</v>
      </c>
      <c r="C148">
        <v>2003</v>
      </c>
      <c r="D148">
        <v>2004</v>
      </c>
      <c r="E148">
        <v>2005</v>
      </c>
      <c r="F148">
        <v>2006</v>
      </c>
      <c r="G148">
        <v>2007</v>
      </c>
      <c r="H148">
        <v>2008</v>
      </c>
    </row>
    <row r="149" spans="2:8" x14ac:dyDescent="0.25">
      <c r="B149" t="s">
        <v>20</v>
      </c>
      <c r="C149" s="3">
        <v>14654</v>
      </c>
      <c r="D149" s="3">
        <v>6935</v>
      </c>
      <c r="E149" s="3">
        <v>7935</v>
      </c>
      <c r="F149" s="3">
        <v>13186</v>
      </c>
      <c r="G149" s="3">
        <v>9007</v>
      </c>
      <c r="H149" s="3">
        <v>12143</v>
      </c>
    </row>
    <row r="150" spans="2:8" x14ac:dyDescent="0.25">
      <c r="B150" t="s">
        <v>0</v>
      </c>
      <c r="C150" s="3">
        <v>9758</v>
      </c>
      <c r="D150" s="3">
        <v>8261</v>
      </c>
      <c r="E150" s="3">
        <v>10414</v>
      </c>
      <c r="F150" s="3">
        <v>6374</v>
      </c>
      <c r="G150" s="3">
        <v>7929</v>
      </c>
      <c r="H150" s="3">
        <v>9422</v>
      </c>
    </row>
    <row r="151" spans="2:8" x14ac:dyDescent="0.25">
      <c r="B151" t="s">
        <v>30</v>
      </c>
      <c r="C151" s="3">
        <v>5457</v>
      </c>
      <c r="D151" s="3">
        <v>3046</v>
      </c>
      <c r="E151" s="3">
        <v>6164</v>
      </c>
      <c r="F151" s="3">
        <v>3236</v>
      </c>
      <c r="G151" s="3">
        <v>5653</v>
      </c>
      <c r="H151" s="3">
        <v>4115</v>
      </c>
    </row>
    <row r="152" spans="2:8" x14ac:dyDescent="0.25">
      <c r="B152" t="s">
        <v>35</v>
      </c>
      <c r="C152" s="3">
        <v>3511</v>
      </c>
      <c r="D152" s="3">
        <v>166</v>
      </c>
      <c r="E152" s="3">
        <v>369</v>
      </c>
      <c r="F152" s="3">
        <v>2480</v>
      </c>
      <c r="G152" s="3"/>
      <c r="H152" s="3">
        <v>515</v>
      </c>
    </row>
    <row r="153" spans="2:8" x14ac:dyDescent="0.25">
      <c r="B153" t="s">
        <v>32</v>
      </c>
      <c r="C153" s="3">
        <v>6191</v>
      </c>
      <c r="D153" s="3">
        <v>7126</v>
      </c>
      <c r="E153" s="3">
        <v>6337</v>
      </c>
      <c r="F153" s="3">
        <v>8968</v>
      </c>
      <c r="G153" s="3">
        <v>4765</v>
      </c>
      <c r="H153" s="3">
        <v>7942</v>
      </c>
    </row>
    <row r="154" spans="2:8" x14ac:dyDescent="0.25">
      <c r="B154" t="s">
        <v>25</v>
      </c>
      <c r="C154" s="3">
        <v>10543</v>
      </c>
      <c r="D154" s="3">
        <v>2700</v>
      </c>
      <c r="E154" s="3">
        <v>6078</v>
      </c>
      <c r="F154" s="3">
        <v>5495</v>
      </c>
      <c r="G154" s="3">
        <v>7223</v>
      </c>
      <c r="H154" s="3">
        <v>4999</v>
      </c>
    </row>
    <row r="155" spans="2:8" x14ac:dyDescent="0.25">
      <c r="B155" t="s">
        <v>29</v>
      </c>
      <c r="C155" s="3">
        <v>6479</v>
      </c>
      <c r="D155" s="3">
        <v>4417</v>
      </c>
      <c r="E155" s="3">
        <v>5018</v>
      </c>
      <c r="F155" s="3">
        <v>3783</v>
      </c>
      <c r="G155" s="3">
        <v>4071</v>
      </c>
      <c r="H155" s="3">
        <v>1105</v>
      </c>
    </row>
    <row r="156" spans="2:8" x14ac:dyDescent="0.25">
      <c r="B156" t="s">
        <v>31</v>
      </c>
      <c r="C156" s="3">
        <v>1236</v>
      </c>
      <c r="D156" s="3">
        <v>1208</v>
      </c>
      <c r="E156" s="3">
        <v>3284</v>
      </c>
      <c r="F156" s="3">
        <v>4578</v>
      </c>
      <c r="G156" s="3">
        <v>3965</v>
      </c>
      <c r="H156" s="3">
        <v>516</v>
      </c>
    </row>
    <row r="166" spans="2:8" x14ac:dyDescent="0.25">
      <c r="B166" s="1" t="s">
        <v>1052</v>
      </c>
      <c r="C166" s="1" t="s">
        <v>13</v>
      </c>
    </row>
    <row r="167" spans="2:8" x14ac:dyDescent="0.25">
      <c r="B167" s="1" t="s">
        <v>9</v>
      </c>
      <c r="C167">
        <v>2003</v>
      </c>
      <c r="D167">
        <v>2004</v>
      </c>
      <c r="E167">
        <v>2005</v>
      </c>
      <c r="F167">
        <v>2006</v>
      </c>
      <c r="G167">
        <v>2007</v>
      </c>
      <c r="H167">
        <v>2008</v>
      </c>
    </row>
    <row r="168" spans="2:8" x14ac:dyDescent="0.25">
      <c r="B168" t="s">
        <v>34</v>
      </c>
      <c r="C168" s="3">
        <v>10412</v>
      </c>
      <c r="D168" s="3">
        <v>6668</v>
      </c>
      <c r="E168" s="3">
        <v>9616</v>
      </c>
      <c r="F168" s="3">
        <v>5752</v>
      </c>
      <c r="G168" s="3">
        <v>10047</v>
      </c>
      <c r="H168" s="3">
        <v>10133</v>
      </c>
    </row>
    <row r="169" spans="2:8" x14ac:dyDescent="0.25">
      <c r="B169" t="s">
        <v>36</v>
      </c>
      <c r="C169" s="3">
        <v>13504</v>
      </c>
      <c r="D169" s="3">
        <v>10180</v>
      </c>
      <c r="E169" s="3">
        <v>5274</v>
      </c>
      <c r="F169" s="3">
        <v>13465</v>
      </c>
      <c r="G169" s="3">
        <v>8616</v>
      </c>
      <c r="H169" s="3">
        <v>7353</v>
      </c>
    </row>
    <row r="170" spans="2:8" x14ac:dyDescent="0.25">
      <c r="B170" t="s">
        <v>37</v>
      </c>
      <c r="C170" s="3">
        <v>9958</v>
      </c>
      <c r="D170" s="3">
        <v>3762</v>
      </c>
      <c r="E170" s="3">
        <v>8862</v>
      </c>
      <c r="F170" s="3">
        <v>6483</v>
      </c>
      <c r="G170" s="3">
        <v>9066</v>
      </c>
      <c r="H170" s="3">
        <v>8886</v>
      </c>
    </row>
    <row r="171" spans="2:8" x14ac:dyDescent="0.25">
      <c r="B171" t="s">
        <v>38</v>
      </c>
      <c r="C171" s="3">
        <v>8858</v>
      </c>
      <c r="D171" s="3">
        <v>7156</v>
      </c>
      <c r="E171" s="3">
        <v>10875</v>
      </c>
      <c r="F171" s="3">
        <v>10440</v>
      </c>
      <c r="G171" s="3">
        <v>5752</v>
      </c>
      <c r="H171" s="3">
        <v>8762</v>
      </c>
    </row>
    <row r="172" spans="2:8" x14ac:dyDescent="0.25">
      <c r="B172" t="s">
        <v>39</v>
      </c>
      <c r="C172" s="3">
        <v>15097</v>
      </c>
      <c r="D172" s="3">
        <v>6093</v>
      </c>
      <c r="E172" s="3">
        <v>10972</v>
      </c>
      <c r="F172" s="3">
        <v>11960</v>
      </c>
      <c r="G172" s="3">
        <v>9132</v>
      </c>
      <c r="H172" s="3">
        <v>5623</v>
      </c>
    </row>
    <row r="185" spans="2:8" x14ac:dyDescent="0.25">
      <c r="B185" s="17" t="s">
        <v>1058</v>
      </c>
      <c r="D185" s="17" t="s">
        <v>1059</v>
      </c>
      <c r="H185" s="17"/>
    </row>
    <row r="186" spans="2:8" x14ac:dyDescent="0.25">
      <c r="B186" s="1" t="s">
        <v>13</v>
      </c>
      <c r="D186" s="1" t="s">
        <v>14</v>
      </c>
      <c r="E186" s="1" t="s">
        <v>8</v>
      </c>
    </row>
    <row r="187" spans="2:8" x14ac:dyDescent="0.25">
      <c r="B187">
        <v>2003</v>
      </c>
      <c r="D187" t="s">
        <v>5</v>
      </c>
      <c r="E187" t="s">
        <v>33</v>
      </c>
    </row>
    <row r="188" spans="2:8" x14ac:dyDescent="0.25">
      <c r="B188">
        <v>2004</v>
      </c>
      <c r="D188" t="s">
        <v>1</v>
      </c>
      <c r="E188" t="s">
        <v>21</v>
      </c>
    </row>
    <row r="189" spans="2:8" x14ac:dyDescent="0.25">
      <c r="B189">
        <v>2005</v>
      </c>
      <c r="D189" t="s">
        <v>4</v>
      </c>
      <c r="E189" t="s">
        <v>40</v>
      </c>
    </row>
    <row r="190" spans="2:8" x14ac:dyDescent="0.25">
      <c r="B190">
        <v>2006</v>
      </c>
      <c r="D190" t="s">
        <v>3</v>
      </c>
      <c r="E190" t="s">
        <v>26</v>
      </c>
    </row>
    <row r="191" spans="2:8" x14ac:dyDescent="0.25">
      <c r="B191">
        <v>2007</v>
      </c>
      <c r="D191" t="s">
        <v>2</v>
      </c>
      <c r="E191" t="s">
        <v>23</v>
      </c>
    </row>
    <row r="192" spans="2:8" x14ac:dyDescent="0.25">
      <c r="B192">
        <v>2008</v>
      </c>
    </row>
  </sheetData>
  <pageMargins left="0.7" right="0.7" top="0.75" bottom="0.75" header="0.3" footer="0.3"/>
  <pageSetup orientation="portrait"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4"/>
  <sheetViews>
    <sheetView showGridLines="0" workbookViewId="0"/>
  </sheetViews>
  <sheetFormatPr defaultColWidth="24.5703125" defaultRowHeight="15" x14ac:dyDescent="0.25"/>
  <cols>
    <col min="1" max="1" width="12.5703125" bestFit="1" customWidth="1"/>
    <col min="2" max="2" width="16.140625" bestFit="1" customWidth="1"/>
    <col min="3" max="3" width="14" bestFit="1" customWidth="1"/>
    <col min="4" max="4" width="11.140625" bestFit="1" customWidth="1"/>
    <col min="5" max="5" width="26.5703125" bestFit="1" customWidth="1"/>
    <col min="6" max="6" width="23.140625" bestFit="1" customWidth="1"/>
    <col min="7" max="7" width="10" bestFit="1" customWidth="1"/>
    <col min="8" max="8" width="7.140625" bestFit="1" customWidth="1"/>
    <col min="9" max="9" width="18.28515625" bestFit="1" customWidth="1"/>
    <col min="10" max="10" width="7.42578125" bestFit="1" customWidth="1"/>
    <col min="11" max="11" width="22.85546875" bestFit="1" customWidth="1"/>
    <col min="12" max="12" width="20.5703125" bestFit="1" customWidth="1"/>
    <col min="13" max="13" width="24.85546875" bestFit="1" customWidth="1"/>
    <col min="14" max="14" width="17.85546875" bestFit="1" customWidth="1"/>
  </cols>
  <sheetData>
    <row r="1" spans="1:14" x14ac:dyDescent="0.25">
      <c r="A1" t="s">
        <v>6</v>
      </c>
      <c r="B1" t="s">
        <v>7</v>
      </c>
      <c r="C1" t="s">
        <v>8</v>
      </c>
      <c r="D1" t="s">
        <v>9</v>
      </c>
      <c r="E1" t="s">
        <v>10</v>
      </c>
      <c r="F1" t="s">
        <v>11</v>
      </c>
      <c r="G1" t="s">
        <v>12</v>
      </c>
      <c r="H1" t="s">
        <v>13</v>
      </c>
      <c r="I1" t="s">
        <v>14</v>
      </c>
      <c r="J1" t="s">
        <v>15</v>
      </c>
      <c r="K1" t="s">
        <v>16</v>
      </c>
      <c r="L1" t="s">
        <v>17</v>
      </c>
      <c r="M1" t="s">
        <v>18</v>
      </c>
      <c r="N1" t="s">
        <v>19</v>
      </c>
    </row>
    <row r="2" spans="1:14" x14ac:dyDescent="0.25">
      <c r="A2" t="s">
        <v>41</v>
      </c>
      <c r="B2" t="s">
        <v>20</v>
      </c>
      <c r="C2" t="s">
        <v>21</v>
      </c>
      <c r="D2" t="s">
        <v>36</v>
      </c>
      <c r="E2">
        <v>250</v>
      </c>
      <c r="F2">
        <v>255</v>
      </c>
      <c r="G2" t="s">
        <v>22</v>
      </c>
      <c r="H2">
        <v>2006</v>
      </c>
      <c r="I2" t="s">
        <v>1</v>
      </c>
      <c r="J2" t="s">
        <v>544</v>
      </c>
      <c r="K2" t="s">
        <v>545</v>
      </c>
      <c r="L2" t="s">
        <v>546</v>
      </c>
      <c r="M2" t="s">
        <v>547</v>
      </c>
      <c r="N2" t="s">
        <v>548</v>
      </c>
    </row>
    <row r="3" spans="1:14" x14ac:dyDescent="0.25">
      <c r="A3" t="s">
        <v>42</v>
      </c>
      <c r="B3" t="s">
        <v>20</v>
      </c>
      <c r="C3" t="s">
        <v>23</v>
      </c>
      <c r="D3" t="s">
        <v>37</v>
      </c>
      <c r="E3">
        <v>200</v>
      </c>
      <c r="F3">
        <v>319</v>
      </c>
      <c r="G3" t="s">
        <v>24</v>
      </c>
      <c r="H3">
        <v>2008</v>
      </c>
      <c r="I3" t="s">
        <v>2</v>
      </c>
      <c r="J3" t="s">
        <v>549</v>
      </c>
      <c r="K3" t="s">
        <v>550</v>
      </c>
      <c r="L3" t="s">
        <v>551</v>
      </c>
      <c r="M3" t="s">
        <v>552</v>
      </c>
      <c r="N3" t="s">
        <v>553</v>
      </c>
    </row>
    <row r="4" spans="1:14" x14ac:dyDescent="0.25">
      <c r="A4" t="s">
        <v>43</v>
      </c>
      <c r="B4" t="s">
        <v>25</v>
      </c>
      <c r="C4" t="s">
        <v>26</v>
      </c>
      <c r="D4" t="s">
        <v>36</v>
      </c>
      <c r="E4">
        <v>600</v>
      </c>
      <c r="F4">
        <v>123</v>
      </c>
      <c r="G4" t="s">
        <v>24</v>
      </c>
      <c r="H4">
        <v>2006</v>
      </c>
      <c r="I4" t="s">
        <v>3</v>
      </c>
      <c r="J4" t="s">
        <v>554</v>
      </c>
      <c r="K4" t="s">
        <v>555</v>
      </c>
      <c r="L4" t="s">
        <v>556</v>
      </c>
      <c r="M4" t="s">
        <v>557</v>
      </c>
      <c r="N4" t="s">
        <v>558</v>
      </c>
    </row>
    <row r="5" spans="1:14" x14ac:dyDescent="0.25">
      <c r="A5" t="s">
        <v>44</v>
      </c>
      <c r="B5" t="s">
        <v>0</v>
      </c>
      <c r="C5" t="s">
        <v>23</v>
      </c>
      <c r="D5" t="s">
        <v>37</v>
      </c>
      <c r="E5">
        <v>400</v>
      </c>
      <c r="F5">
        <v>272</v>
      </c>
      <c r="G5" t="s">
        <v>22</v>
      </c>
      <c r="H5">
        <v>2008</v>
      </c>
      <c r="I5" t="s">
        <v>2</v>
      </c>
      <c r="J5" t="s">
        <v>559</v>
      </c>
      <c r="K5" t="s">
        <v>560</v>
      </c>
      <c r="L5" t="s">
        <v>561</v>
      </c>
      <c r="M5" t="s">
        <v>562</v>
      </c>
      <c r="N5" t="s">
        <v>563</v>
      </c>
    </row>
    <row r="6" spans="1:14" x14ac:dyDescent="0.25">
      <c r="A6" t="s">
        <v>45</v>
      </c>
      <c r="B6" t="s">
        <v>20</v>
      </c>
      <c r="C6" t="s">
        <v>21</v>
      </c>
      <c r="D6" t="s">
        <v>38</v>
      </c>
      <c r="E6">
        <v>200</v>
      </c>
      <c r="F6">
        <v>30</v>
      </c>
      <c r="G6" t="s">
        <v>27</v>
      </c>
      <c r="H6">
        <v>2006</v>
      </c>
      <c r="I6" t="s">
        <v>1</v>
      </c>
      <c r="J6" t="s">
        <v>564</v>
      </c>
      <c r="K6" t="s">
        <v>565</v>
      </c>
      <c r="L6" t="s">
        <v>566</v>
      </c>
      <c r="M6" t="s">
        <v>567</v>
      </c>
      <c r="N6" t="s">
        <v>568</v>
      </c>
    </row>
    <row r="7" spans="1:14" x14ac:dyDescent="0.25">
      <c r="A7" t="s">
        <v>46</v>
      </c>
      <c r="B7" t="s">
        <v>25</v>
      </c>
      <c r="C7" t="s">
        <v>23</v>
      </c>
      <c r="D7" t="s">
        <v>39</v>
      </c>
      <c r="E7">
        <v>550</v>
      </c>
      <c r="F7">
        <v>537</v>
      </c>
      <c r="G7" t="s">
        <v>28</v>
      </c>
      <c r="H7">
        <v>2007</v>
      </c>
      <c r="I7" t="s">
        <v>2</v>
      </c>
      <c r="J7" t="s">
        <v>569</v>
      </c>
      <c r="K7" t="s">
        <v>570</v>
      </c>
      <c r="L7" t="s">
        <v>571</v>
      </c>
      <c r="M7" t="s">
        <v>572</v>
      </c>
      <c r="N7" t="s">
        <v>573</v>
      </c>
    </row>
    <row r="8" spans="1:14" x14ac:dyDescent="0.25">
      <c r="A8" t="s">
        <v>47</v>
      </c>
      <c r="B8" t="s">
        <v>29</v>
      </c>
      <c r="C8" t="s">
        <v>23</v>
      </c>
      <c r="D8" t="s">
        <v>39</v>
      </c>
      <c r="E8">
        <v>650</v>
      </c>
      <c r="F8">
        <v>89</v>
      </c>
      <c r="G8" t="s">
        <v>22</v>
      </c>
      <c r="H8">
        <v>2005</v>
      </c>
      <c r="I8" t="s">
        <v>2</v>
      </c>
      <c r="J8" t="s">
        <v>574</v>
      </c>
      <c r="K8" t="s">
        <v>575</v>
      </c>
      <c r="L8" t="s">
        <v>576</v>
      </c>
      <c r="M8" t="s">
        <v>577</v>
      </c>
      <c r="N8" t="s">
        <v>578</v>
      </c>
    </row>
    <row r="9" spans="1:14" x14ac:dyDescent="0.25">
      <c r="A9" t="s">
        <v>48</v>
      </c>
      <c r="B9" t="s">
        <v>20</v>
      </c>
      <c r="C9" t="s">
        <v>21</v>
      </c>
      <c r="D9" t="s">
        <v>37</v>
      </c>
      <c r="E9">
        <v>200</v>
      </c>
      <c r="F9">
        <v>249</v>
      </c>
      <c r="G9" t="s">
        <v>22</v>
      </c>
      <c r="H9">
        <v>2003</v>
      </c>
      <c r="I9" t="s">
        <v>1</v>
      </c>
      <c r="J9" t="s">
        <v>579</v>
      </c>
      <c r="K9" t="s">
        <v>580</v>
      </c>
      <c r="L9" t="s">
        <v>581</v>
      </c>
      <c r="M9" t="s">
        <v>582</v>
      </c>
      <c r="N9" t="s">
        <v>583</v>
      </c>
    </row>
    <row r="10" spans="1:14" x14ac:dyDescent="0.25">
      <c r="A10" t="s">
        <v>49</v>
      </c>
      <c r="B10" t="s">
        <v>30</v>
      </c>
      <c r="C10" t="s">
        <v>26</v>
      </c>
      <c r="D10" t="s">
        <v>37</v>
      </c>
      <c r="E10">
        <v>450</v>
      </c>
      <c r="F10">
        <v>268</v>
      </c>
      <c r="G10" t="s">
        <v>22</v>
      </c>
      <c r="H10">
        <v>2005</v>
      </c>
      <c r="I10" t="s">
        <v>3</v>
      </c>
      <c r="J10" t="s">
        <v>574</v>
      </c>
      <c r="K10" t="s">
        <v>584</v>
      </c>
      <c r="L10" t="s">
        <v>585</v>
      </c>
      <c r="M10" t="s">
        <v>586</v>
      </c>
      <c r="N10" t="s">
        <v>587</v>
      </c>
    </row>
    <row r="11" spans="1:14" x14ac:dyDescent="0.25">
      <c r="A11" t="s">
        <v>50</v>
      </c>
      <c r="B11" t="s">
        <v>20</v>
      </c>
      <c r="C11" t="s">
        <v>21</v>
      </c>
      <c r="D11" t="s">
        <v>37</v>
      </c>
      <c r="E11">
        <v>250</v>
      </c>
      <c r="F11">
        <v>601</v>
      </c>
      <c r="G11" t="s">
        <v>27</v>
      </c>
      <c r="H11">
        <v>2005</v>
      </c>
      <c r="I11" t="s">
        <v>1</v>
      </c>
      <c r="J11" t="s">
        <v>588</v>
      </c>
      <c r="K11" t="s">
        <v>589</v>
      </c>
      <c r="L11" t="s">
        <v>590</v>
      </c>
      <c r="M11" t="s">
        <v>591</v>
      </c>
      <c r="N11" t="s">
        <v>592</v>
      </c>
    </row>
    <row r="12" spans="1:14" x14ac:dyDescent="0.25">
      <c r="A12" t="s">
        <v>51</v>
      </c>
      <c r="B12" t="s">
        <v>31</v>
      </c>
      <c r="C12" t="s">
        <v>40</v>
      </c>
      <c r="D12" t="s">
        <v>37</v>
      </c>
      <c r="E12">
        <v>700</v>
      </c>
      <c r="F12">
        <v>475</v>
      </c>
      <c r="G12" t="s">
        <v>22</v>
      </c>
      <c r="H12">
        <v>2007</v>
      </c>
      <c r="I12" t="s">
        <v>4</v>
      </c>
      <c r="J12" t="s">
        <v>593</v>
      </c>
      <c r="K12" t="s">
        <v>594</v>
      </c>
      <c r="L12" t="s">
        <v>595</v>
      </c>
      <c r="M12" t="s">
        <v>596</v>
      </c>
      <c r="N12" t="s">
        <v>597</v>
      </c>
    </row>
    <row r="13" spans="1:14" x14ac:dyDescent="0.25">
      <c r="A13" t="s">
        <v>52</v>
      </c>
      <c r="B13" t="s">
        <v>29</v>
      </c>
      <c r="C13" t="s">
        <v>21</v>
      </c>
      <c r="D13" t="s">
        <v>39</v>
      </c>
      <c r="E13">
        <v>650</v>
      </c>
      <c r="F13">
        <v>378</v>
      </c>
      <c r="G13" t="s">
        <v>24</v>
      </c>
      <c r="H13">
        <v>2006</v>
      </c>
      <c r="I13" t="s">
        <v>1</v>
      </c>
      <c r="J13" t="s">
        <v>554</v>
      </c>
      <c r="K13" t="s">
        <v>598</v>
      </c>
      <c r="L13" t="s">
        <v>599</v>
      </c>
      <c r="M13" t="s">
        <v>600</v>
      </c>
      <c r="N13" t="s">
        <v>601</v>
      </c>
    </row>
    <row r="14" spans="1:14" x14ac:dyDescent="0.25">
      <c r="A14" t="s">
        <v>53</v>
      </c>
      <c r="B14" t="s">
        <v>32</v>
      </c>
      <c r="C14" t="s">
        <v>21</v>
      </c>
      <c r="D14" t="s">
        <v>38</v>
      </c>
      <c r="E14">
        <v>150</v>
      </c>
      <c r="F14">
        <v>286</v>
      </c>
      <c r="G14" t="s">
        <v>22</v>
      </c>
      <c r="H14">
        <v>2006</v>
      </c>
      <c r="I14" t="s">
        <v>1</v>
      </c>
      <c r="J14" t="s">
        <v>544</v>
      </c>
      <c r="K14" t="s">
        <v>602</v>
      </c>
      <c r="L14" t="s">
        <v>546</v>
      </c>
      <c r="M14" t="s">
        <v>547</v>
      </c>
      <c r="N14" t="s">
        <v>603</v>
      </c>
    </row>
    <row r="15" spans="1:14" x14ac:dyDescent="0.25">
      <c r="A15" t="s">
        <v>54</v>
      </c>
      <c r="B15" t="s">
        <v>32</v>
      </c>
      <c r="C15" t="s">
        <v>33</v>
      </c>
      <c r="D15" t="s">
        <v>39</v>
      </c>
      <c r="E15">
        <v>150</v>
      </c>
      <c r="F15">
        <v>158</v>
      </c>
      <c r="G15" t="s">
        <v>24</v>
      </c>
      <c r="H15">
        <v>2006</v>
      </c>
      <c r="I15" t="s">
        <v>5</v>
      </c>
      <c r="J15" t="s">
        <v>554</v>
      </c>
      <c r="K15" t="s">
        <v>604</v>
      </c>
      <c r="L15" t="s">
        <v>605</v>
      </c>
      <c r="M15" t="s">
        <v>606</v>
      </c>
      <c r="N15" t="s">
        <v>601</v>
      </c>
    </row>
    <row r="16" spans="1:14" x14ac:dyDescent="0.25">
      <c r="A16" t="s">
        <v>55</v>
      </c>
      <c r="B16" t="s">
        <v>32</v>
      </c>
      <c r="C16" t="s">
        <v>40</v>
      </c>
      <c r="D16" t="s">
        <v>38</v>
      </c>
      <c r="E16">
        <v>100</v>
      </c>
      <c r="F16">
        <v>390</v>
      </c>
      <c r="G16" t="s">
        <v>24</v>
      </c>
      <c r="H16">
        <v>2004</v>
      </c>
      <c r="I16" t="s">
        <v>4</v>
      </c>
      <c r="J16" t="s">
        <v>607</v>
      </c>
      <c r="K16" t="s">
        <v>608</v>
      </c>
      <c r="L16" t="s">
        <v>609</v>
      </c>
      <c r="M16" t="s">
        <v>610</v>
      </c>
      <c r="N16" t="s">
        <v>611</v>
      </c>
    </row>
    <row r="17" spans="1:14" x14ac:dyDescent="0.25">
      <c r="A17" t="s">
        <v>56</v>
      </c>
      <c r="B17" t="s">
        <v>20</v>
      </c>
      <c r="C17" t="s">
        <v>23</v>
      </c>
      <c r="D17" t="s">
        <v>36</v>
      </c>
      <c r="E17">
        <v>300</v>
      </c>
      <c r="F17">
        <v>291</v>
      </c>
      <c r="G17" t="s">
        <v>24</v>
      </c>
      <c r="H17">
        <v>2004</v>
      </c>
      <c r="I17" t="s">
        <v>2</v>
      </c>
      <c r="J17" t="s">
        <v>607</v>
      </c>
      <c r="K17" t="s">
        <v>612</v>
      </c>
      <c r="L17" t="s">
        <v>613</v>
      </c>
      <c r="M17" t="s">
        <v>614</v>
      </c>
      <c r="N17" t="s">
        <v>615</v>
      </c>
    </row>
    <row r="18" spans="1:14" x14ac:dyDescent="0.25">
      <c r="A18" t="s">
        <v>57</v>
      </c>
      <c r="B18" t="s">
        <v>32</v>
      </c>
      <c r="C18" t="s">
        <v>23</v>
      </c>
      <c r="D18" t="s">
        <v>39</v>
      </c>
      <c r="E18">
        <v>100</v>
      </c>
      <c r="F18">
        <v>764</v>
      </c>
      <c r="G18" t="s">
        <v>24</v>
      </c>
      <c r="H18">
        <v>2008</v>
      </c>
      <c r="I18" t="s">
        <v>2</v>
      </c>
      <c r="J18" t="s">
        <v>549</v>
      </c>
      <c r="K18" t="s">
        <v>616</v>
      </c>
      <c r="L18" t="s">
        <v>551</v>
      </c>
      <c r="M18" t="s">
        <v>552</v>
      </c>
      <c r="N18" t="s">
        <v>617</v>
      </c>
    </row>
    <row r="19" spans="1:14" x14ac:dyDescent="0.25">
      <c r="A19" t="s">
        <v>58</v>
      </c>
      <c r="B19" t="s">
        <v>0</v>
      </c>
      <c r="C19" t="s">
        <v>23</v>
      </c>
      <c r="D19" t="s">
        <v>37</v>
      </c>
      <c r="E19">
        <v>400</v>
      </c>
      <c r="F19">
        <v>415</v>
      </c>
      <c r="G19" t="s">
        <v>27</v>
      </c>
      <c r="H19">
        <v>2007</v>
      </c>
      <c r="I19" t="s">
        <v>2</v>
      </c>
      <c r="J19" t="s">
        <v>618</v>
      </c>
      <c r="K19" t="s">
        <v>619</v>
      </c>
      <c r="L19" t="s">
        <v>620</v>
      </c>
      <c r="M19" t="s">
        <v>621</v>
      </c>
      <c r="N19" t="s">
        <v>622</v>
      </c>
    </row>
    <row r="20" spans="1:14" x14ac:dyDescent="0.25">
      <c r="A20" t="s">
        <v>59</v>
      </c>
      <c r="B20" t="s">
        <v>25</v>
      </c>
      <c r="C20" t="s">
        <v>26</v>
      </c>
      <c r="D20" t="s">
        <v>37</v>
      </c>
      <c r="E20">
        <v>600</v>
      </c>
      <c r="F20">
        <v>702</v>
      </c>
      <c r="G20" t="s">
        <v>27</v>
      </c>
      <c r="H20">
        <v>2005</v>
      </c>
      <c r="I20" t="s">
        <v>3</v>
      </c>
      <c r="J20" t="s">
        <v>588</v>
      </c>
      <c r="K20" t="s">
        <v>623</v>
      </c>
      <c r="L20" t="s">
        <v>624</v>
      </c>
      <c r="M20" t="s">
        <v>625</v>
      </c>
      <c r="N20" t="s">
        <v>592</v>
      </c>
    </row>
    <row r="21" spans="1:14" x14ac:dyDescent="0.25">
      <c r="A21" t="s">
        <v>60</v>
      </c>
      <c r="B21" t="s">
        <v>25</v>
      </c>
      <c r="C21" t="s">
        <v>23</v>
      </c>
      <c r="D21" t="s">
        <v>38</v>
      </c>
      <c r="E21">
        <v>550</v>
      </c>
      <c r="F21">
        <v>941</v>
      </c>
      <c r="G21" t="s">
        <v>27</v>
      </c>
      <c r="H21">
        <v>2006</v>
      </c>
      <c r="I21" t="s">
        <v>2</v>
      </c>
      <c r="J21" t="s">
        <v>564</v>
      </c>
      <c r="K21" t="s">
        <v>626</v>
      </c>
      <c r="L21" t="s">
        <v>627</v>
      </c>
      <c r="M21" t="s">
        <v>628</v>
      </c>
      <c r="N21" t="s">
        <v>568</v>
      </c>
    </row>
    <row r="22" spans="1:14" x14ac:dyDescent="0.25">
      <c r="A22" t="s">
        <v>61</v>
      </c>
      <c r="B22" t="s">
        <v>31</v>
      </c>
      <c r="C22" t="s">
        <v>40</v>
      </c>
      <c r="D22" t="s">
        <v>39</v>
      </c>
      <c r="E22">
        <v>700</v>
      </c>
      <c r="F22">
        <v>53</v>
      </c>
      <c r="G22" t="s">
        <v>28</v>
      </c>
      <c r="H22">
        <v>2005</v>
      </c>
      <c r="I22" t="s">
        <v>4</v>
      </c>
      <c r="J22" t="s">
        <v>629</v>
      </c>
      <c r="K22" t="s">
        <v>630</v>
      </c>
      <c r="L22" t="s">
        <v>631</v>
      </c>
      <c r="M22" t="s">
        <v>632</v>
      </c>
      <c r="N22" t="s">
        <v>633</v>
      </c>
    </row>
    <row r="23" spans="1:14" x14ac:dyDescent="0.25">
      <c r="A23" t="s">
        <v>62</v>
      </c>
      <c r="B23" t="s">
        <v>0</v>
      </c>
      <c r="C23" t="s">
        <v>21</v>
      </c>
      <c r="D23" t="s">
        <v>37</v>
      </c>
      <c r="E23">
        <v>400</v>
      </c>
      <c r="F23">
        <v>151</v>
      </c>
      <c r="G23" t="s">
        <v>24</v>
      </c>
      <c r="H23">
        <v>2007</v>
      </c>
      <c r="I23" t="s">
        <v>1</v>
      </c>
      <c r="J23" t="s">
        <v>634</v>
      </c>
      <c r="K23" t="s">
        <v>635</v>
      </c>
      <c r="L23" t="s">
        <v>636</v>
      </c>
      <c r="M23" t="s">
        <v>637</v>
      </c>
      <c r="N23" t="s">
        <v>638</v>
      </c>
    </row>
    <row r="24" spans="1:14" x14ac:dyDescent="0.25">
      <c r="A24" t="s">
        <v>63</v>
      </c>
      <c r="B24" t="s">
        <v>30</v>
      </c>
      <c r="C24" t="s">
        <v>23</v>
      </c>
      <c r="D24" t="s">
        <v>39</v>
      </c>
      <c r="E24">
        <v>500</v>
      </c>
      <c r="F24">
        <v>953</v>
      </c>
      <c r="G24" t="s">
        <v>27</v>
      </c>
      <c r="H24">
        <v>2003</v>
      </c>
      <c r="I24" t="s">
        <v>2</v>
      </c>
      <c r="J24" t="s">
        <v>639</v>
      </c>
      <c r="K24" t="s">
        <v>640</v>
      </c>
      <c r="L24" t="s">
        <v>641</v>
      </c>
      <c r="M24" t="s">
        <v>642</v>
      </c>
      <c r="N24" t="s">
        <v>643</v>
      </c>
    </row>
    <row r="25" spans="1:14" x14ac:dyDescent="0.25">
      <c r="A25" t="s">
        <v>64</v>
      </c>
      <c r="B25" t="s">
        <v>29</v>
      </c>
      <c r="C25" t="s">
        <v>26</v>
      </c>
      <c r="D25" t="s">
        <v>36</v>
      </c>
      <c r="E25">
        <v>650</v>
      </c>
      <c r="F25">
        <v>105</v>
      </c>
      <c r="G25" t="s">
        <v>27</v>
      </c>
      <c r="H25">
        <v>2004</v>
      </c>
      <c r="I25" t="s">
        <v>3</v>
      </c>
      <c r="J25" t="s">
        <v>644</v>
      </c>
      <c r="K25" t="s">
        <v>645</v>
      </c>
      <c r="L25" t="s">
        <v>646</v>
      </c>
      <c r="M25" t="s">
        <v>647</v>
      </c>
      <c r="N25" t="s">
        <v>648</v>
      </c>
    </row>
    <row r="26" spans="1:14" x14ac:dyDescent="0.25">
      <c r="A26" t="s">
        <v>65</v>
      </c>
      <c r="B26" t="s">
        <v>29</v>
      </c>
      <c r="C26" t="s">
        <v>21</v>
      </c>
      <c r="D26" t="s">
        <v>34</v>
      </c>
      <c r="E26">
        <v>650</v>
      </c>
      <c r="F26">
        <v>87</v>
      </c>
      <c r="G26" t="s">
        <v>28</v>
      </c>
      <c r="H26">
        <v>2006</v>
      </c>
      <c r="I26" t="s">
        <v>1</v>
      </c>
      <c r="J26" t="s">
        <v>649</v>
      </c>
      <c r="K26" t="s">
        <v>650</v>
      </c>
      <c r="L26" t="s">
        <v>651</v>
      </c>
      <c r="M26" t="s">
        <v>652</v>
      </c>
      <c r="N26" t="s">
        <v>653</v>
      </c>
    </row>
    <row r="27" spans="1:14" x14ac:dyDescent="0.25">
      <c r="A27" t="s">
        <v>66</v>
      </c>
      <c r="B27" t="s">
        <v>20</v>
      </c>
      <c r="C27" t="s">
        <v>21</v>
      </c>
      <c r="D27" t="s">
        <v>36</v>
      </c>
      <c r="E27">
        <v>200</v>
      </c>
      <c r="F27">
        <v>987</v>
      </c>
      <c r="G27" t="s">
        <v>22</v>
      </c>
      <c r="H27">
        <v>2008</v>
      </c>
      <c r="I27" t="s">
        <v>1</v>
      </c>
      <c r="J27" t="s">
        <v>559</v>
      </c>
      <c r="K27" t="s">
        <v>654</v>
      </c>
      <c r="L27" t="s">
        <v>655</v>
      </c>
      <c r="M27" t="s">
        <v>656</v>
      </c>
      <c r="N27" t="s">
        <v>657</v>
      </c>
    </row>
    <row r="28" spans="1:14" x14ac:dyDescent="0.25">
      <c r="A28" t="s">
        <v>67</v>
      </c>
      <c r="B28" t="s">
        <v>31</v>
      </c>
      <c r="C28" t="s">
        <v>23</v>
      </c>
      <c r="D28" t="s">
        <v>39</v>
      </c>
      <c r="E28">
        <v>700</v>
      </c>
      <c r="F28">
        <v>81</v>
      </c>
      <c r="G28" t="s">
        <v>27</v>
      </c>
      <c r="H28">
        <v>2007</v>
      </c>
      <c r="I28" t="s">
        <v>2</v>
      </c>
      <c r="J28" t="s">
        <v>618</v>
      </c>
      <c r="K28" t="s">
        <v>658</v>
      </c>
      <c r="L28" t="s">
        <v>620</v>
      </c>
      <c r="M28" t="s">
        <v>621</v>
      </c>
      <c r="N28" t="s">
        <v>659</v>
      </c>
    </row>
    <row r="29" spans="1:14" x14ac:dyDescent="0.25">
      <c r="A29" t="s">
        <v>68</v>
      </c>
      <c r="B29" t="s">
        <v>32</v>
      </c>
      <c r="C29" t="s">
        <v>33</v>
      </c>
      <c r="D29" t="s">
        <v>39</v>
      </c>
      <c r="E29">
        <v>150</v>
      </c>
      <c r="F29">
        <v>675</v>
      </c>
      <c r="G29" t="s">
        <v>28</v>
      </c>
      <c r="H29">
        <v>2007</v>
      </c>
      <c r="I29" t="s">
        <v>5</v>
      </c>
      <c r="J29" t="s">
        <v>569</v>
      </c>
      <c r="K29" t="s">
        <v>660</v>
      </c>
      <c r="L29" t="s">
        <v>661</v>
      </c>
      <c r="M29" t="s">
        <v>662</v>
      </c>
      <c r="N29" t="s">
        <v>573</v>
      </c>
    </row>
    <row r="30" spans="1:14" x14ac:dyDescent="0.25">
      <c r="A30" t="s">
        <v>69</v>
      </c>
      <c r="B30" t="s">
        <v>20</v>
      </c>
      <c r="C30" t="s">
        <v>21</v>
      </c>
      <c r="D30" t="s">
        <v>37</v>
      </c>
      <c r="E30">
        <v>250</v>
      </c>
      <c r="F30">
        <v>616</v>
      </c>
      <c r="G30" t="s">
        <v>22</v>
      </c>
      <c r="H30">
        <v>2007</v>
      </c>
      <c r="I30" t="s">
        <v>1</v>
      </c>
      <c r="J30" t="s">
        <v>593</v>
      </c>
      <c r="K30" t="s">
        <v>663</v>
      </c>
      <c r="L30" t="s">
        <v>664</v>
      </c>
      <c r="M30" t="s">
        <v>665</v>
      </c>
      <c r="N30" t="s">
        <v>597</v>
      </c>
    </row>
    <row r="31" spans="1:14" x14ac:dyDescent="0.25">
      <c r="A31" t="s">
        <v>70</v>
      </c>
      <c r="B31" t="s">
        <v>35</v>
      </c>
      <c r="C31" t="s">
        <v>26</v>
      </c>
      <c r="D31" t="s">
        <v>38</v>
      </c>
      <c r="E31">
        <v>550</v>
      </c>
      <c r="F31">
        <v>856</v>
      </c>
      <c r="G31" t="s">
        <v>24</v>
      </c>
      <c r="H31">
        <v>2006</v>
      </c>
      <c r="I31" t="s">
        <v>3</v>
      </c>
      <c r="J31" t="s">
        <v>554</v>
      </c>
      <c r="K31" t="s">
        <v>666</v>
      </c>
      <c r="L31" t="s">
        <v>556</v>
      </c>
      <c r="M31" t="s">
        <v>557</v>
      </c>
      <c r="N31" t="s">
        <v>667</v>
      </c>
    </row>
    <row r="32" spans="1:14" x14ac:dyDescent="0.25">
      <c r="A32" t="s">
        <v>71</v>
      </c>
      <c r="B32" t="s">
        <v>0</v>
      </c>
      <c r="C32" t="s">
        <v>21</v>
      </c>
      <c r="D32" t="s">
        <v>36</v>
      </c>
      <c r="E32">
        <v>400</v>
      </c>
      <c r="F32">
        <v>617</v>
      </c>
      <c r="G32" t="s">
        <v>22</v>
      </c>
      <c r="H32">
        <v>2006</v>
      </c>
      <c r="I32" t="s">
        <v>1</v>
      </c>
      <c r="J32" t="s">
        <v>544</v>
      </c>
      <c r="K32" t="s">
        <v>668</v>
      </c>
      <c r="L32" t="s">
        <v>546</v>
      </c>
      <c r="M32" t="s">
        <v>547</v>
      </c>
      <c r="N32" t="s">
        <v>548</v>
      </c>
    </row>
    <row r="33" spans="1:14" x14ac:dyDescent="0.25">
      <c r="A33" t="s">
        <v>72</v>
      </c>
      <c r="B33" t="s">
        <v>20</v>
      </c>
      <c r="C33" t="s">
        <v>21</v>
      </c>
      <c r="D33" t="s">
        <v>36</v>
      </c>
      <c r="E33">
        <v>300</v>
      </c>
      <c r="F33">
        <v>852</v>
      </c>
      <c r="G33" t="s">
        <v>27</v>
      </c>
      <c r="H33">
        <v>2008</v>
      </c>
      <c r="I33" t="s">
        <v>1</v>
      </c>
      <c r="J33" t="s">
        <v>669</v>
      </c>
      <c r="K33" t="s">
        <v>670</v>
      </c>
      <c r="L33" t="s">
        <v>671</v>
      </c>
      <c r="M33" t="s">
        <v>672</v>
      </c>
      <c r="N33" t="s">
        <v>673</v>
      </c>
    </row>
    <row r="34" spans="1:14" x14ac:dyDescent="0.25">
      <c r="A34" t="s">
        <v>73</v>
      </c>
      <c r="B34" t="s">
        <v>25</v>
      </c>
      <c r="C34" t="s">
        <v>23</v>
      </c>
      <c r="D34" t="s">
        <v>37</v>
      </c>
      <c r="E34">
        <v>600</v>
      </c>
      <c r="F34">
        <v>765</v>
      </c>
      <c r="G34" t="s">
        <v>22</v>
      </c>
      <c r="H34">
        <v>2007</v>
      </c>
      <c r="I34" t="s">
        <v>2</v>
      </c>
      <c r="J34" t="s">
        <v>593</v>
      </c>
      <c r="K34" t="s">
        <v>674</v>
      </c>
      <c r="L34" t="s">
        <v>675</v>
      </c>
      <c r="M34" t="s">
        <v>676</v>
      </c>
      <c r="N34" t="s">
        <v>597</v>
      </c>
    </row>
    <row r="35" spans="1:14" x14ac:dyDescent="0.25">
      <c r="A35" t="s">
        <v>74</v>
      </c>
      <c r="B35" t="s">
        <v>0</v>
      </c>
      <c r="C35" t="s">
        <v>23</v>
      </c>
      <c r="D35" t="s">
        <v>34</v>
      </c>
      <c r="E35">
        <v>300</v>
      </c>
      <c r="F35">
        <v>958</v>
      </c>
      <c r="G35" t="s">
        <v>24</v>
      </c>
      <c r="H35">
        <v>2004</v>
      </c>
      <c r="I35" t="s">
        <v>2</v>
      </c>
      <c r="J35" t="s">
        <v>607</v>
      </c>
      <c r="K35" t="s">
        <v>677</v>
      </c>
      <c r="L35" t="s">
        <v>613</v>
      </c>
      <c r="M35" t="s">
        <v>614</v>
      </c>
      <c r="N35" t="s">
        <v>678</v>
      </c>
    </row>
    <row r="36" spans="1:14" x14ac:dyDescent="0.25">
      <c r="A36" t="s">
        <v>75</v>
      </c>
      <c r="B36" t="s">
        <v>0</v>
      </c>
      <c r="C36" t="s">
        <v>21</v>
      </c>
      <c r="D36" t="s">
        <v>38</v>
      </c>
      <c r="E36">
        <v>400</v>
      </c>
      <c r="F36">
        <v>300</v>
      </c>
      <c r="G36" t="s">
        <v>27</v>
      </c>
      <c r="H36">
        <v>2007</v>
      </c>
      <c r="I36" t="s">
        <v>1</v>
      </c>
      <c r="J36" t="s">
        <v>618</v>
      </c>
      <c r="K36" t="s">
        <v>619</v>
      </c>
      <c r="L36" t="s">
        <v>679</v>
      </c>
      <c r="M36" t="s">
        <v>680</v>
      </c>
      <c r="N36" t="s">
        <v>681</v>
      </c>
    </row>
    <row r="37" spans="1:14" x14ac:dyDescent="0.25">
      <c r="A37" t="s">
        <v>76</v>
      </c>
      <c r="B37" t="s">
        <v>29</v>
      </c>
      <c r="C37" t="s">
        <v>21</v>
      </c>
      <c r="D37" t="s">
        <v>34</v>
      </c>
      <c r="E37">
        <v>650</v>
      </c>
      <c r="F37">
        <v>84</v>
      </c>
      <c r="G37" t="s">
        <v>27</v>
      </c>
      <c r="H37">
        <v>2008</v>
      </c>
      <c r="I37" t="s">
        <v>1</v>
      </c>
      <c r="J37" t="s">
        <v>669</v>
      </c>
      <c r="K37" t="s">
        <v>682</v>
      </c>
      <c r="L37" t="s">
        <v>671</v>
      </c>
      <c r="M37" t="s">
        <v>672</v>
      </c>
      <c r="N37" t="s">
        <v>683</v>
      </c>
    </row>
    <row r="38" spans="1:14" x14ac:dyDescent="0.25">
      <c r="A38" t="s">
        <v>77</v>
      </c>
      <c r="B38" t="s">
        <v>32</v>
      </c>
      <c r="C38" t="s">
        <v>21</v>
      </c>
      <c r="D38" t="s">
        <v>38</v>
      </c>
      <c r="E38">
        <v>150</v>
      </c>
      <c r="F38">
        <v>83</v>
      </c>
      <c r="G38" t="s">
        <v>27</v>
      </c>
      <c r="H38">
        <v>2008</v>
      </c>
      <c r="I38" t="s">
        <v>1</v>
      </c>
      <c r="J38" t="s">
        <v>669</v>
      </c>
      <c r="K38" t="s">
        <v>684</v>
      </c>
      <c r="L38" t="s">
        <v>671</v>
      </c>
      <c r="M38" t="s">
        <v>672</v>
      </c>
      <c r="N38" t="s">
        <v>685</v>
      </c>
    </row>
    <row r="39" spans="1:14" x14ac:dyDescent="0.25">
      <c r="A39" t="s">
        <v>78</v>
      </c>
      <c r="B39" t="s">
        <v>25</v>
      </c>
      <c r="C39" t="s">
        <v>23</v>
      </c>
      <c r="D39" t="s">
        <v>37</v>
      </c>
      <c r="E39">
        <v>600</v>
      </c>
      <c r="F39">
        <v>756</v>
      </c>
      <c r="G39" t="s">
        <v>28</v>
      </c>
      <c r="H39">
        <v>2007</v>
      </c>
      <c r="I39" t="s">
        <v>2</v>
      </c>
      <c r="J39" t="s">
        <v>569</v>
      </c>
      <c r="K39" t="s">
        <v>570</v>
      </c>
      <c r="L39" t="s">
        <v>571</v>
      </c>
      <c r="M39" t="s">
        <v>572</v>
      </c>
      <c r="N39" t="s">
        <v>686</v>
      </c>
    </row>
    <row r="40" spans="1:14" x14ac:dyDescent="0.25">
      <c r="A40" t="s">
        <v>79</v>
      </c>
      <c r="B40" t="s">
        <v>32</v>
      </c>
      <c r="C40" t="s">
        <v>21</v>
      </c>
      <c r="D40" t="s">
        <v>39</v>
      </c>
      <c r="E40">
        <v>100</v>
      </c>
      <c r="F40">
        <v>887</v>
      </c>
      <c r="G40" t="s">
        <v>24</v>
      </c>
      <c r="H40">
        <v>2007</v>
      </c>
      <c r="I40" t="s">
        <v>1</v>
      </c>
      <c r="J40" t="s">
        <v>634</v>
      </c>
      <c r="K40" t="s">
        <v>687</v>
      </c>
      <c r="L40" t="s">
        <v>636</v>
      </c>
      <c r="M40" t="s">
        <v>637</v>
      </c>
      <c r="N40" t="s">
        <v>688</v>
      </c>
    </row>
    <row r="41" spans="1:14" x14ac:dyDescent="0.25">
      <c r="A41" t="s">
        <v>80</v>
      </c>
      <c r="B41" t="s">
        <v>20</v>
      </c>
      <c r="C41" t="s">
        <v>21</v>
      </c>
      <c r="D41" t="s">
        <v>34</v>
      </c>
      <c r="E41">
        <v>200</v>
      </c>
      <c r="F41">
        <v>188</v>
      </c>
      <c r="G41" t="s">
        <v>24</v>
      </c>
      <c r="H41">
        <v>2003</v>
      </c>
      <c r="I41" t="s">
        <v>1</v>
      </c>
      <c r="J41" t="s">
        <v>689</v>
      </c>
      <c r="K41" t="s">
        <v>690</v>
      </c>
      <c r="L41" t="s">
        <v>691</v>
      </c>
      <c r="M41" t="s">
        <v>692</v>
      </c>
      <c r="N41" t="s">
        <v>693</v>
      </c>
    </row>
    <row r="42" spans="1:14" x14ac:dyDescent="0.25">
      <c r="A42" t="s">
        <v>81</v>
      </c>
      <c r="B42" t="s">
        <v>32</v>
      </c>
      <c r="C42" t="s">
        <v>26</v>
      </c>
      <c r="D42" t="s">
        <v>36</v>
      </c>
      <c r="E42">
        <v>150</v>
      </c>
      <c r="F42">
        <v>598</v>
      </c>
      <c r="G42" t="s">
        <v>24</v>
      </c>
      <c r="H42">
        <v>2006</v>
      </c>
      <c r="I42" t="s">
        <v>3</v>
      </c>
      <c r="J42" t="s">
        <v>554</v>
      </c>
      <c r="K42" t="s">
        <v>604</v>
      </c>
      <c r="L42" t="s">
        <v>556</v>
      </c>
      <c r="M42" t="s">
        <v>557</v>
      </c>
      <c r="N42" t="s">
        <v>558</v>
      </c>
    </row>
    <row r="43" spans="1:14" x14ac:dyDescent="0.25">
      <c r="A43" t="s">
        <v>82</v>
      </c>
      <c r="B43" t="s">
        <v>32</v>
      </c>
      <c r="C43" t="s">
        <v>33</v>
      </c>
      <c r="D43" t="s">
        <v>36</v>
      </c>
      <c r="E43">
        <v>150</v>
      </c>
      <c r="F43">
        <v>64</v>
      </c>
      <c r="G43" t="s">
        <v>24</v>
      </c>
      <c r="H43">
        <v>2007</v>
      </c>
      <c r="I43" t="s">
        <v>5</v>
      </c>
      <c r="J43" t="s">
        <v>634</v>
      </c>
      <c r="K43" t="s">
        <v>687</v>
      </c>
      <c r="L43" t="s">
        <v>694</v>
      </c>
      <c r="M43" t="s">
        <v>695</v>
      </c>
      <c r="N43" t="s">
        <v>696</v>
      </c>
    </row>
    <row r="44" spans="1:14" x14ac:dyDescent="0.25">
      <c r="A44" t="s">
        <v>83</v>
      </c>
      <c r="B44" t="s">
        <v>31</v>
      </c>
      <c r="C44" t="s">
        <v>40</v>
      </c>
      <c r="D44" t="s">
        <v>39</v>
      </c>
      <c r="E44">
        <v>700</v>
      </c>
      <c r="F44">
        <v>534</v>
      </c>
      <c r="G44" t="s">
        <v>22</v>
      </c>
      <c r="H44">
        <v>2005</v>
      </c>
      <c r="I44" t="s">
        <v>4</v>
      </c>
      <c r="J44" t="s">
        <v>574</v>
      </c>
      <c r="K44" t="s">
        <v>697</v>
      </c>
      <c r="L44" t="s">
        <v>698</v>
      </c>
      <c r="M44" t="s">
        <v>699</v>
      </c>
      <c r="N44" t="s">
        <v>578</v>
      </c>
    </row>
    <row r="45" spans="1:14" x14ac:dyDescent="0.25">
      <c r="A45" t="s">
        <v>84</v>
      </c>
      <c r="B45" t="s">
        <v>32</v>
      </c>
      <c r="C45" t="s">
        <v>23</v>
      </c>
      <c r="D45" t="s">
        <v>39</v>
      </c>
      <c r="E45">
        <v>100</v>
      </c>
      <c r="F45">
        <v>160</v>
      </c>
      <c r="G45" t="s">
        <v>24</v>
      </c>
      <c r="H45">
        <v>2003</v>
      </c>
      <c r="I45" t="s">
        <v>2</v>
      </c>
      <c r="J45" t="s">
        <v>689</v>
      </c>
      <c r="K45" t="s">
        <v>700</v>
      </c>
      <c r="L45" t="s">
        <v>701</v>
      </c>
      <c r="M45" t="s">
        <v>702</v>
      </c>
      <c r="N45" t="s">
        <v>703</v>
      </c>
    </row>
    <row r="46" spans="1:14" x14ac:dyDescent="0.25">
      <c r="A46" t="s">
        <v>85</v>
      </c>
      <c r="B46" t="s">
        <v>25</v>
      </c>
      <c r="C46" t="s">
        <v>23</v>
      </c>
      <c r="D46" t="s">
        <v>38</v>
      </c>
      <c r="E46">
        <v>600</v>
      </c>
      <c r="F46">
        <v>884</v>
      </c>
      <c r="G46" t="s">
        <v>28</v>
      </c>
      <c r="H46">
        <v>2008</v>
      </c>
      <c r="I46" t="s">
        <v>2</v>
      </c>
      <c r="J46" t="s">
        <v>704</v>
      </c>
      <c r="K46" t="s">
        <v>705</v>
      </c>
      <c r="L46" t="s">
        <v>706</v>
      </c>
      <c r="M46" t="s">
        <v>707</v>
      </c>
      <c r="N46" t="s">
        <v>708</v>
      </c>
    </row>
    <row r="47" spans="1:14" x14ac:dyDescent="0.25">
      <c r="A47" t="s">
        <v>86</v>
      </c>
      <c r="B47" t="s">
        <v>32</v>
      </c>
      <c r="C47" t="s">
        <v>23</v>
      </c>
      <c r="D47" t="s">
        <v>36</v>
      </c>
      <c r="E47">
        <v>100</v>
      </c>
      <c r="F47">
        <v>828</v>
      </c>
      <c r="G47" t="s">
        <v>24</v>
      </c>
      <c r="H47">
        <v>2004</v>
      </c>
      <c r="I47" t="s">
        <v>2</v>
      </c>
      <c r="J47" t="s">
        <v>607</v>
      </c>
      <c r="K47" t="s">
        <v>608</v>
      </c>
      <c r="L47" t="s">
        <v>613</v>
      </c>
      <c r="M47" t="s">
        <v>614</v>
      </c>
      <c r="N47" t="s">
        <v>615</v>
      </c>
    </row>
    <row r="48" spans="1:14" x14ac:dyDescent="0.25">
      <c r="A48" t="s">
        <v>87</v>
      </c>
      <c r="B48" t="s">
        <v>29</v>
      </c>
      <c r="C48" t="s">
        <v>21</v>
      </c>
      <c r="D48" t="s">
        <v>34</v>
      </c>
      <c r="E48">
        <v>650</v>
      </c>
      <c r="F48">
        <v>81</v>
      </c>
      <c r="G48" t="s">
        <v>28</v>
      </c>
      <c r="H48">
        <v>2003</v>
      </c>
      <c r="I48" t="s">
        <v>1</v>
      </c>
      <c r="J48" t="s">
        <v>709</v>
      </c>
      <c r="K48" t="s">
        <v>710</v>
      </c>
      <c r="L48" t="s">
        <v>711</v>
      </c>
      <c r="M48" t="s">
        <v>712</v>
      </c>
      <c r="N48" t="s">
        <v>713</v>
      </c>
    </row>
    <row r="49" spans="1:14" x14ac:dyDescent="0.25">
      <c r="A49" t="s">
        <v>88</v>
      </c>
      <c r="B49" t="s">
        <v>25</v>
      </c>
      <c r="C49" t="s">
        <v>23</v>
      </c>
      <c r="D49" t="s">
        <v>37</v>
      </c>
      <c r="E49">
        <v>600</v>
      </c>
      <c r="F49">
        <v>835</v>
      </c>
      <c r="G49" t="s">
        <v>28</v>
      </c>
      <c r="H49">
        <v>2008</v>
      </c>
      <c r="I49" t="s">
        <v>2</v>
      </c>
      <c r="J49" t="s">
        <v>704</v>
      </c>
      <c r="K49" t="s">
        <v>705</v>
      </c>
      <c r="L49" t="s">
        <v>706</v>
      </c>
      <c r="M49" t="s">
        <v>707</v>
      </c>
      <c r="N49" t="s">
        <v>714</v>
      </c>
    </row>
    <row r="50" spans="1:14" x14ac:dyDescent="0.25">
      <c r="A50" t="s">
        <v>89</v>
      </c>
      <c r="B50" t="s">
        <v>20</v>
      </c>
      <c r="C50" t="s">
        <v>21</v>
      </c>
      <c r="D50" t="s">
        <v>36</v>
      </c>
      <c r="E50">
        <v>250</v>
      </c>
      <c r="F50">
        <v>810</v>
      </c>
      <c r="G50" t="s">
        <v>27</v>
      </c>
      <c r="H50">
        <v>2004</v>
      </c>
      <c r="I50" t="s">
        <v>1</v>
      </c>
      <c r="J50" t="s">
        <v>644</v>
      </c>
      <c r="K50" t="s">
        <v>715</v>
      </c>
      <c r="L50" t="s">
        <v>716</v>
      </c>
      <c r="M50" t="s">
        <v>717</v>
      </c>
      <c r="N50" t="s">
        <v>648</v>
      </c>
    </row>
    <row r="51" spans="1:14" x14ac:dyDescent="0.25">
      <c r="A51" t="s">
        <v>90</v>
      </c>
      <c r="B51" t="s">
        <v>30</v>
      </c>
      <c r="C51" t="s">
        <v>21</v>
      </c>
      <c r="D51" t="s">
        <v>36</v>
      </c>
      <c r="E51">
        <v>500</v>
      </c>
      <c r="F51">
        <v>536</v>
      </c>
      <c r="G51" t="s">
        <v>27</v>
      </c>
      <c r="H51">
        <v>2006</v>
      </c>
      <c r="I51" t="s">
        <v>1</v>
      </c>
      <c r="J51" t="s">
        <v>564</v>
      </c>
      <c r="K51" t="s">
        <v>718</v>
      </c>
      <c r="L51" t="s">
        <v>566</v>
      </c>
      <c r="M51" t="s">
        <v>567</v>
      </c>
      <c r="N51" t="s">
        <v>719</v>
      </c>
    </row>
    <row r="52" spans="1:14" x14ac:dyDescent="0.25">
      <c r="A52" t="s">
        <v>91</v>
      </c>
      <c r="B52" t="s">
        <v>20</v>
      </c>
      <c r="C52" t="s">
        <v>21</v>
      </c>
      <c r="D52" t="s">
        <v>38</v>
      </c>
      <c r="E52">
        <v>200</v>
      </c>
      <c r="F52">
        <v>476</v>
      </c>
      <c r="G52" t="s">
        <v>27</v>
      </c>
      <c r="H52">
        <v>2005</v>
      </c>
      <c r="I52" t="s">
        <v>1</v>
      </c>
      <c r="J52" t="s">
        <v>588</v>
      </c>
      <c r="K52" t="s">
        <v>589</v>
      </c>
      <c r="L52" t="s">
        <v>590</v>
      </c>
      <c r="M52" t="s">
        <v>591</v>
      </c>
      <c r="N52" t="s">
        <v>720</v>
      </c>
    </row>
    <row r="53" spans="1:14" x14ac:dyDescent="0.25">
      <c r="A53" t="s">
        <v>92</v>
      </c>
      <c r="B53" t="s">
        <v>32</v>
      </c>
      <c r="C53" t="s">
        <v>40</v>
      </c>
      <c r="D53" t="s">
        <v>36</v>
      </c>
      <c r="E53">
        <v>100</v>
      </c>
      <c r="F53">
        <v>623</v>
      </c>
      <c r="G53" t="s">
        <v>27</v>
      </c>
      <c r="H53">
        <v>2006</v>
      </c>
      <c r="I53" t="s">
        <v>4</v>
      </c>
      <c r="J53" t="s">
        <v>564</v>
      </c>
      <c r="K53" t="s">
        <v>721</v>
      </c>
      <c r="L53" t="s">
        <v>722</v>
      </c>
      <c r="M53" t="s">
        <v>723</v>
      </c>
      <c r="N53" t="s">
        <v>719</v>
      </c>
    </row>
    <row r="54" spans="1:14" x14ac:dyDescent="0.25">
      <c r="A54" t="s">
        <v>93</v>
      </c>
      <c r="B54" t="s">
        <v>0</v>
      </c>
      <c r="C54" t="s">
        <v>26</v>
      </c>
      <c r="D54" t="s">
        <v>34</v>
      </c>
      <c r="E54">
        <v>450</v>
      </c>
      <c r="F54">
        <v>456</v>
      </c>
      <c r="G54" t="s">
        <v>24</v>
      </c>
      <c r="H54">
        <v>2003</v>
      </c>
      <c r="I54" t="s">
        <v>3</v>
      </c>
      <c r="J54" t="s">
        <v>689</v>
      </c>
      <c r="K54" t="s">
        <v>724</v>
      </c>
      <c r="L54" t="s">
        <v>725</v>
      </c>
      <c r="M54" t="s">
        <v>726</v>
      </c>
      <c r="N54" t="s">
        <v>693</v>
      </c>
    </row>
    <row r="55" spans="1:14" x14ac:dyDescent="0.25">
      <c r="A55" t="s">
        <v>94</v>
      </c>
      <c r="B55" t="s">
        <v>0</v>
      </c>
      <c r="C55" t="s">
        <v>21</v>
      </c>
      <c r="D55" t="s">
        <v>38</v>
      </c>
      <c r="E55">
        <v>400</v>
      </c>
      <c r="F55">
        <v>450</v>
      </c>
      <c r="G55" t="s">
        <v>28</v>
      </c>
      <c r="H55">
        <v>2005</v>
      </c>
      <c r="I55" t="s">
        <v>1</v>
      </c>
      <c r="J55" t="s">
        <v>629</v>
      </c>
      <c r="K55" t="s">
        <v>727</v>
      </c>
      <c r="L55" t="s">
        <v>728</v>
      </c>
      <c r="M55" t="s">
        <v>729</v>
      </c>
      <c r="N55" t="s">
        <v>730</v>
      </c>
    </row>
    <row r="56" spans="1:14" x14ac:dyDescent="0.25">
      <c r="A56" t="s">
        <v>95</v>
      </c>
      <c r="B56" t="s">
        <v>29</v>
      </c>
      <c r="C56" t="s">
        <v>21</v>
      </c>
      <c r="D56" t="s">
        <v>38</v>
      </c>
      <c r="E56">
        <v>650</v>
      </c>
      <c r="F56">
        <v>830</v>
      </c>
      <c r="G56" t="s">
        <v>24</v>
      </c>
      <c r="H56">
        <v>2005</v>
      </c>
      <c r="I56" t="s">
        <v>1</v>
      </c>
      <c r="J56" t="s">
        <v>731</v>
      </c>
      <c r="K56" t="s">
        <v>732</v>
      </c>
      <c r="L56" t="s">
        <v>733</v>
      </c>
      <c r="M56" t="s">
        <v>734</v>
      </c>
      <c r="N56" t="s">
        <v>735</v>
      </c>
    </row>
    <row r="57" spans="1:14" x14ac:dyDescent="0.25">
      <c r="A57" t="s">
        <v>96</v>
      </c>
      <c r="B57" t="s">
        <v>0</v>
      </c>
      <c r="C57" t="s">
        <v>23</v>
      </c>
      <c r="D57" t="s">
        <v>39</v>
      </c>
      <c r="E57">
        <v>300</v>
      </c>
      <c r="F57">
        <v>252</v>
      </c>
      <c r="G57" t="s">
        <v>28</v>
      </c>
      <c r="H57">
        <v>2005</v>
      </c>
      <c r="I57" t="s">
        <v>2</v>
      </c>
      <c r="J57" t="s">
        <v>629</v>
      </c>
      <c r="K57" t="s">
        <v>727</v>
      </c>
      <c r="L57" t="s">
        <v>736</v>
      </c>
      <c r="M57" t="s">
        <v>737</v>
      </c>
      <c r="N57" t="s">
        <v>633</v>
      </c>
    </row>
    <row r="58" spans="1:14" x14ac:dyDescent="0.25">
      <c r="A58" t="s">
        <v>97</v>
      </c>
      <c r="B58" t="s">
        <v>0</v>
      </c>
      <c r="C58" t="s">
        <v>23</v>
      </c>
      <c r="D58" t="s">
        <v>39</v>
      </c>
      <c r="E58">
        <v>350</v>
      </c>
      <c r="F58">
        <v>863</v>
      </c>
      <c r="G58" t="s">
        <v>22</v>
      </c>
      <c r="H58">
        <v>2006</v>
      </c>
      <c r="I58" t="s">
        <v>2</v>
      </c>
      <c r="J58" t="s">
        <v>544</v>
      </c>
      <c r="K58" t="s">
        <v>668</v>
      </c>
      <c r="L58" t="s">
        <v>738</v>
      </c>
      <c r="M58" t="s">
        <v>739</v>
      </c>
      <c r="N58" t="s">
        <v>740</v>
      </c>
    </row>
    <row r="59" spans="1:14" x14ac:dyDescent="0.25">
      <c r="A59" t="s">
        <v>98</v>
      </c>
      <c r="B59" t="s">
        <v>29</v>
      </c>
      <c r="C59" t="s">
        <v>26</v>
      </c>
      <c r="D59" t="s">
        <v>39</v>
      </c>
      <c r="E59">
        <v>650</v>
      </c>
      <c r="F59">
        <v>769</v>
      </c>
      <c r="G59" t="s">
        <v>27</v>
      </c>
      <c r="H59">
        <v>2003</v>
      </c>
      <c r="I59" t="s">
        <v>3</v>
      </c>
      <c r="J59" t="s">
        <v>639</v>
      </c>
      <c r="K59" t="s">
        <v>741</v>
      </c>
      <c r="L59" t="s">
        <v>742</v>
      </c>
      <c r="M59" t="s">
        <v>743</v>
      </c>
      <c r="N59" t="s">
        <v>643</v>
      </c>
    </row>
    <row r="60" spans="1:14" x14ac:dyDescent="0.25">
      <c r="A60" t="s">
        <v>99</v>
      </c>
      <c r="B60" t="s">
        <v>20</v>
      </c>
      <c r="C60" t="s">
        <v>23</v>
      </c>
      <c r="D60" t="s">
        <v>38</v>
      </c>
      <c r="E60">
        <v>300</v>
      </c>
      <c r="F60">
        <v>585</v>
      </c>
      <c r="G60" t="s">
        <v>27</v>
      </c>
      <c r="H60">
        <v>2008</v>
      </c>
      <c r="I60" t="s">
        <v>2</v>
      </c>
      <c r="J60" t="s">
        <v>669</v>
      </c>
      <c r="K60" t="s">
        <v>670</v>
      </c>
      <c r="L60" t="s">
        <v>744</v>
      </c>
      <c r="M60" t="s">
        <v>745</v>
      </c>
      <c r="N60" t="s">
        <v>685</v>
      </c>
    </row>
    <row r="61" spans="1:14" x14ac:dyDescent="0.25">
      <c r="A61" t="s">
        <v>100</v>
      </c>
      <c r="B61" t="s">
        <v>20</v>
      </c>
      <c r="C61" t="s">
        <v>21</v>
      </c>
      <c r="D61" t="s">
        <v>37</v>
      </c>
      <c r="E61">
        <v>250</v>
      </c>
      <c r="F61">
        <v>436</v>
      </c>
      <c r="G61" t="s">
        <v>27</v>
      </c>
      <c r="H61">
        <v>2006</v>
      </c>
      <c r="I61" t="s">
        <v>1</v>
      </c>
      <c r="J61" t="s">
        <v>564</v>
      </c>
      <c r="K61" t="s">
        <v>565</v>
      </c>
      <c r="L61" t="s">
        <v>566</v>
      </c>
      <c r="M61" t="s">
        <v>567</v>
      </c>
      <c r="N61" t="s">
        <v>746</v>
      </c>
    </row>
    <row r="62" spans="1:14" x14ac:dyDescent="0.25">
      <c r="A62" t="s">
        <v>101</v>
      </c>
      <c r="B62" t="s">
        <v>30</v>
      </c>
      <c r="C62" t="s">
        <v>40</v>
      </c>
      <c r="D62" t="s">
        <v>38</v>
      </c>
      <c r="E62">
        <v>450</v>
      </c>
      <c r="F62">
        <v>161</v>
      </c>
      <c r="G62" t="s">
        <v>28</v>
      </c>
      <c r="H62">
        <v>2008</v>
      </c>
      <c r="I62" t="s">
        <v>4</v>
      </c>
      <c r="J62" t="s">
        <v>704</v>
      </c>
      <c r="K62" t="s">
        <v>747</v>
      </c>
      <c r="L62" t="s">
        <v>748</v>
      </c>
      <c r="M62" t="s">
        <v>749</v>
      </c>
      <c r="N62" t="s">
        <v>708</v>
      </c>
    </row>
    <row r="63" spans="1:14" x14ac:dyDescent="0.25">
      <c r="A63" t="s">
        <v>102</v>
      </c>
      <c r="B63" t="s">
        <v>20</v>
      </c>
      <c r="C63" t="s">
        <v>21</v>
      </c>
      <c r="D63" t="s">
        <v>38</v>
      </c>
      <c r="E63">
        <v>300</v>
      </c>
      <c r="F63">
        <v>801</v>
      </c>
      <c r="G63" t="s">
        <v>27</v>
      </c>
      <c r="H63">
        <v>2006</v>
      </c>
      <c r="I63" t="s">
        <v>1</v>
      </c>
      <c r="J63" t="s">
        <v>564</v>
      </c>
      <c r="K63" t="s">
        <v>565</v>
      </c>
      <c r="L63" t="s">
        <v>566</v>
      </c>
      <c r="M63" t="s">
        <v>567</v>
      </c>
      <c r="N63" t="s">
        <v>568</v>
      </c>
    </row>
    <row r="64" spans="1:14" x14ac:dyDescent="0.25">
      <c r="A64" t="s">
        <v>103</v>
      </c>
      <c r="B64" t="s">
        <v>0</v>
      </c>
      <c r="C64" t="s">
        <v>21</v>
      </c>
      <c r="D64" t="s">
        <v>34</v>
      </c>
      <c r="E64">
        <v>400</v>
      </c>
      <c r="F64">
        <v>156</v>
      </c>
      <c r="G64" t="s">
        <v>24</v>
      </c>
      <c r="H64">
        <v>2003</v>
      </c>
      <c r="I64" t="s">
        <v>1</v>
      </c>
      <c r="J64" t="s">
        <v>689</v>
      </c>
      <c r="K64" t="s">
        <v>724</v>
      </c>
      <c r="L64" t="s">
        <v>691</v>
      </c>
      <c r="M64" t="s">
        <v>692</v>
      </c>
      <c r="N64" t="s">
        <v>693</v>
      </c>
    </row>
    <row r="65" spans="1:14" x14ac:dyDescent="0.25">
      <c r="A65" t="s">
        <v>104</v>
      </c>
      <c r="B65" t="s">
        <v>0</v>
      </c>
      <c r="C65" t="s">
        <v>21</v>
      </c>
      <c r="D65" t="s">
        <v>38</v>
      </c>
      <c r="E65">
        <v>400</v>
      </c>
      <c r="F65">
        <v>32</v>
      </c>
      <c r="G65" t="s">
        <v>22</v>
      </c>
      <c r="H65">
        <v>2007</v>
      </c>
      <c r="I65" t="s">
        <v>1</v>
      </c>
      <c r="J65" t="s">
        <v>593</v>
      </c>
      <c r="K65" t="s">
        <v>750</v>
      </c>
      <c r="L65" t="s">
        <v>664</v>
      </c>
      <c r="M65" t="s">
        <v>665</v>
      </c>
      <c r="N65" t="s">
        <v>751</v>
      </c>
    </row>
    <row r="66" spans="1:14" x14ac:dyDescent="0.25">
      <c r="A66" t="s">
        <v>105</v>
      </c>
      <c r="B66" t="s">
        <v>35</v>
      </c>
      <c r="C66" t="s">
        <v>26</v>
      </c>
      <c r="D66" t="s">
        <v>38</v>
      </c>
      <c r="E66">
        <v>500</v>
      </c>
      <c r="F66">
        <v>122</v>
      </c>
      <c r="G66" t="s">
        <v>24</v>
      </c>
      <c r="H66">
        <v>2003</v>
      </c>
      <c r="I66" t="s">
        <v>3</v>
      </c>
      <c r="J66" t="s">
        <v>689</v>
      </c>
      <c r="K66" t="s">
        <v>752</v>
      </c>
      <c r="L66" t="s">
        <v>725</v>
      </c>
      <c r="M66" t="s">
        <v>726</v>
      </c>
      <c r="N66" t="s">
        <v>753</v>
      </c>
    </row>
    <row r="67" spans="1:14" x14ac:dyDescent="0.25">
      <c r="A67" t="s">
        <v>106</v>
      </c>
      <c r="B67" t="s">
        <v>20</v>
      </c>
      <c r="C67" t="s">
        <v>26</v>
      </c>
      <c r="D67" t="s">
        <v>38</v>
      </c>
      <c r="E67">
        <v>250</v>
      </c>
      <c r="F67">
        <v>732</v>
      </c>
      <c r="G67" t="s">
        <v>22</v>
      </c>
      <c r="H67">
        <v>2006</v>
      </c>
      <c r="I67" t="s">
        <v>3</v>
      </c>
      <c r="J67" t="s">
        <v>544</v>
      </c>
      <c r="K67" t="s">
        <v>545</v>
      </c>
      <c r="L67" t="s">
        <v>754</v>
      </c>
      <c r="M67" t="s">
        <v>755</v>
      </c>
      <c r="N67" t="s">
        <v>603</v>
      </c>
    </row>
    <row r="68" spans="1:14" x14ac:dyDescent="0.25">
      <c r="A68" t="s">
        <v>107</v>
      </c>
      <c r="B68" t="s">
        <v>20</v>
      </c>
      <c r="C68" t="s">
        <v>21</v>
      </c>
      <c r="D68" t="s">
        <v>34</v>
      </c>
      <c r="E68">
        <v>200</v>
      </c>
      <c r="F68">
        <v>344</v>
      </c>
      <c r="G68" t="s">
        <v>22</v>
      </c>
      <c r="H68">
        <v>2006</v>
      </c>
      <c r="I68" t="s">
        <v>1</v>
      </c>
      <c r="J68" t="s">
        <v>544</v>
      </c>
      <c r="K68" t="s">
        <v>545</v>
      </c>
      <c r="L68" t="s">
        <v>546</v>
      </c>
      <c r="M68" t="s">
        <v>547</v>
      </c>
      <c r="N68" t="s">
        <v>756</v>
      </c>
    </row>
    <row r="69" spans="1:14" x14ac:dyDescent="0.25">
      <c r="A69" t="s">
        <v>108</v>
      </c>
      <c r="B69" t="s">
        <v>31</v>
      </c>
      <c r="C69" t="s">
        <v>23</v>
      </c>
      <c r="D69" t="s">
        <v>36</v>
      </c>
      <c r="E69">
        <v>700</v>
      </c>
      <c r="F69">
        <v>974</v>
      </c>
      <c r="G69" t="s">
        <v>28</v>
      </c>
      <c r="H69">
        <v>2006</v>
      </c>
      <c r="I69" t="s">
        <v>2</v>
      </c>
      <c r="J69" t="s">
        <v>649</v>
      </c>
      <c r="K69" t="s">
        <v>757</v>
      </c>
      <c r="L69" t="s">
        <v>758</v>
      </c>
      <c r="M69" t="s">
        <v>759</v>
      </c>
      <c r="N69" t="s">
        <v>760</v>
      </c>
    </row>
    <row r="70" spans="1:14" x14ac:dyDescent="0.25">
      <c r="A70" t="s">
        <v>109</v>
      </c>
      <c r="B70" t="s">
        <v>30</v>
      </c>
      <c r="C70" t="s">
        <v>21</v>
      </c>
      <c r="D70" t="s">
        <v>34</v>
      </c>
      <c r="E70">
        <v>500</v>
      </c>
      <c r="F70">
        <v>929</v>
      </c>
      <c r="G70" t="s">
        <v>28</v>
      </c>
      <c r="H70">
        <v>2003</v>
      </c>
      <c r="I70" t="s">
        <v>1</v>
      </c>
      <c r="J70" t="s">
        <v>709</v>
      </c>
      <c r="K70" t="s">
        <v>761</v>
      </c>
      <c r="L70" t="s">
        <v>711</v>
      </c>
      <c r="M70" t="s">
        <v>712</v>
      </c>
      <c r="N70" t="s">
        <v>713</v>
      </c>
    </row>
    <row r="71" spans="1:14" x14ac:dyDescent="0.25">
      <c r="A71" t="s">
        <v>110</v>
      </c>
      <c r="B71" t="s">
        <v>25</v>
      </c>
      <c r="C71" t="s">
        <v>23</v>
      </c>
      <c r="D71" t="s">
        <v>36</v>
      </c>
      <c r="E71">
        <v>600</v>
      </c>
      <c r="F71">
        <v>389</v>
      </c>
      <c r="G71" t="s">
        <v>24</v>
      </c>
      <c r="H71">
        <v>2004</v>
      </c>
      <c r="I71" t="s">
        <v>2</v>
      </c>
      <c r="J71" t="s">
        <v>607</v>
      </c>
      <c r="K71" t="s">
        <v>762</v>
      </c>
      <c r="L71" t="s">
        <v>613</v>
      </c>
      <c r="M71" t="s">
        <v>614</v>
      </c>
      <c r="N71" t="s">
        <v>615</v>
      </c>
    </row>
    <row r="72" spans="1:14" x14ac:dyDescent="0.25">
      <c r="A72" t="s">
        <v>111</v>
      </c>
      <c r="B72" t="s">
        <v>0</v>
      </c>
      <c r="C72" t="s">
        <v>23</v>
      </c>
      <c r="D72" t="s">
        <v>38</v>
      </c>
      <c r="E72">
        <v>350</v>
      </c>
      <c r="F72">
        <v>409</v>
      </c>
      <c r="G72" t="s">
        <v>27</v>
      </c>
      <c r="H72">
        <v>2004</v>
      </c>
      <c r="I72" t="s">
        <v>2</v>
      </c>
      <c r="J72" t="s">
        <v>644</v>
      </c>
      <c r="K72" t="s">
        <v>763</v>
      </c>
      <c r="L72" t="s">
        <v>764</v>
      </c>
      <c r="M72" t="s">
        <v>765</v>
      </c>
      <c r="N72" t="s">
        <v>766</v>
      </c>
    </row>
    <row r="73" spans="1:14" x14ac:dyDescent="0.25">
      <c r="A73" t="s">
        <v>112</v>
      </c>
      <c r="B73" t="s">
        <v>20</v>
      </c>
      <c r="C73" t="s">
        <v>21</v>
      </c>
      <c r="D73" t="s">
        <v>34</v>
      </c>
      <c r="E73">
        <v>250</v>
      </c>
      <c r="F73">
        <v>907</v>
      </c>
      <c r="G73" t="s">
        <v>28</v>
      </c>
      <c r="H73">
        <v>2003</v>
      </c>
      <c r="I73" t="s">
        <v>1</v>
      </c>
      <c r="J73" t="s">
        <v>709</v>
      </c>
      <c r="K73" t="s">
        <v>767</v>
      </c>
      <c r="L73" t="s">
        <v>711</v>
      </c>
      <c r="M73" t="s">
        <v>712</v>
      </c>
      <c r="N73" t="s">
        <v>713</v>
      </c>
    </row>
    <row r="74" spans="1:14" x14ac:dyDescent="0.25">
      <c r="A74" t="s">
        <v>113</v>
      </c>
      <c r="B74" t="s">
        <v>32</v>
      </c>
      <c r="C74" t="s">
        <v>40</v>
      </c>
      <c r="D74" t="s">
        <v>37</v>
      </c>
      <c r="E74">
        <v>100</v>
      </c>
      <c r="F74">
        <v>928</v>
      </c>
      <c r="G74" t="s">
        <v>27</v>
      </c>
      <c r="H74">
        <v>2005</v>
      </c>
      <c r="I74" t="s">
        <v>4</v>
      </c>
      <c r="J74" t="s">
        <v>588</v>
      </c>
      <c r="K74" t="s">
        <v>768</v>
      </c>
      <c r="L74" t="s">
        <v>769</v>
      </c>
      <c r="M74" t="s">
        <v>770</v>
      </c>
      <c r="N74" t="s">
        <v>592</v>
      </c>
    </row>
    <row r="75" spans="1:14" x14ac:dyDescent="0.25">
      <c r="A75" t="s">
        <v>114</v>
      </c>
      <c r="B75" t="s">
        <v>35</v>
      </c>
      <c r="C75" t="s">
        <v>26</v>
      </c>
      <c r="D75" t="s">
        <v>37</v>
      </c>
      <c r="E75">
        <v>550</v>
      </c>
      <c r="F75">
        <v>928</v>
      </c>
      <c r="G75" t="s">
        <v>24</v>
      </c>
      <c r="H75">
        <v>2003</v>
      </c>
      <c r="I75" t="s">
        <v>3</v>
      </c>
      <c r="J75" t="s">
        <v>689</v>
      </c>
      <c r="K75" t="s">
        <v>752</v>
      </c>
      <c r="L75" t="s">
        <v>725</v>
      </c>
      <c r="M75" t="s">
        <v>726</v>
      </c>
      <c r="N75" t="s">
        <v>771</v>
      </c>
    </row>
    <row r="76" spans="1:14" x14ac:dyDescent="0.25">
      <c r="A76" t="s">
        <v>115</v>
      </c>
      <c r="B76" t="s">
        <v>32</v>
      </c>
      <c r="C76" t="s">
        <v>23</v>
      </c>
      <c r="D76" t="s">
        <v>37</v>
      </c>
      <c r="E76">
        <v>100</v>
      </c>
      <c r="F76">
        <v>271</v>
      </c>
      <c r="G76" t="s">
        <v>22</v>
      </c>
      <c r="H76">
        <v>2007</v>
      </c>
      <c r="I76" t="s">
        <v>2</v>
      </c>
      <c r="J76" t="s">
        <v>593</v>
      </c>
      <c r="K76" t="s">
        <v>772</v>
      </c>
      <c r="L76" t="s">
        <v>675</v>
      </c>
      <c r="M76" t="s">
        <v>676</v>
      </c>
      <c r="N76" t="s">
        <v>597</v>
      </c>
    </row>
    <row r="77" spans="1:14" x14ac:dyDescent="0.25">
      <c r="A77" t="s">
        <v>116</v>
      </c>
      <c r="B77" t="s">
        <v>30</v>
      </c>
      <c r="C77" t="s">
        <v>23</v>
      </c>
      <c r="D77" t="s">
        <v>38</v>
      </c>
      <c r="E77">
        <v>500</v>
      </c>
      <c r="F77">
        <v>468</v>
      </c>
      <c r="G77" t="s">
        <v>28</v>
      </c>
      <c r="H77">
        <v>2007</v>
      </c>
      <c r="I77" t="s">
        <v>2</v>
      </c>
      <c r="J77" t="s">
        <v>569</v>
      </c>
      <c r="K77" t="s">
        <v>773</v>
      </c>
      <c r="L77" t="s">
        <v>571</v>
      </c>
      <c r="M77" t="s">
        <v>572</v>
      </c>
      <c r="N77" t="s">
        <v>774</v>
      </c>
    </row>
    <row r="78" spans="1:14" x14ac:dyDescent="0.25">
      <c r="A78" t="s">
        <v>117</v>
      </c>
      <c r="B78" t="s">
        <v>0</v>
      </c>
      <c r="C78" t="s">
        <v>23</v>
      </c>
      <c r="D78" t="s">
        <v>34</v>
      </c>
      <c r="E78">
        <v>350</v>
      </c>
      <c r="F78">
        <v>913</v>
      </c>
      <c r="G78" t="s">
        <v>24</v>
      </c>
      <c r="H78">
        <v>2005</v>
      </c>
      <c r="I78" t="s">
        <v>2</v>
      </c>
      <c r="J78" t="s">
        <v>731</v>
      </c>
      <c r="K78" t="s">
        <v>775</v>
      </c>
      <c r="L78" t="s">
        <v>776</v>
      </c>
      <c r="M78" t="s">
        <v>777</v>
      </c>
      <c r="N78" t="s">
        <v>778</v>
      </c>
    </row>
    <row r="79" spans="1:14" x14ac:dyDescent="0.25">
      <c r="A79" t="s">
        <v>118</v>
      </c>
      <c r="B79" t="s">
        <v>31</v>
      </c>
      <c r="C79" t="s">
        <v>40</v>
      </c>
      <c r="D79" t="s">
        <v>36</v>
      </c>
      <c r="E79">
        <v>700</v>
      </c>
      <c r="F79">
        <v>438</v>
      </c>
      <c r="G79" t="s">
        <v>24</v>
      </c>
      <c r="H79">
        <v>2005</v>
      </c>
      <c r="I79" t="s">
        <v>4</v>
      </c>
      <c r="J79" t="s">
        <v>731</v>
      </c>
      <c r="K79" t="s">
        <v>779</v>
      </c>
      <c r="L79" t="s">
        <v>780</v>
      </c>
      <c r="M79" t="s">
        <v>781</v>
      </c>
      <c r="N79" t="s">
        <v>782</v>
      </c>
    </row>
    <row r="80" spans="1:14" x14ac:dyDescent="0.25">
      <c r="A80" t="s">
        <v>119</v>
      </c>
      <c r="B80" t="s">
        <v>25</v>
      </c>
      <c r="C80" t="s">
        <v>23</v>
      </c>
      <c r="D80" t="s">
        <v>34</v>
      </c>
      <c r="E80">
        <v>600</v>
      </c>
      <c r="F80">
        <v>871</v>
      </c>
      <c r="G80" t="s">
        <v>22</v>
      </c>
      <c r="H80">
        <v>2007</v>
      </c>
      <c r="I80" t="s">
        <v>2</v>
      </c>
      <c r="J80" t="s">
        <v>593</v>
      </c>
      <c r="K80" t="s">
        <v>674</v>
      </c>
      <c r="L80" t="s">
        <v>675</v>
      </c>
      <c r="M80" t="s">
        <v>676</v>
      </c>
      <c r="N80" t="s">
        <v>783</v>
      </c>
    </row>
    <row r="81" spans="1:14" x14ac:dyDescent="0.25">
      <c r="A81" t="s">
        <v>120</v>
      </c>
      <c r="B81" t="s">
        <v>32</v>
      </c>
      <c r="C81" t="s">
        <v>26</v>
      </c>
      <c r="D81" t="s">
        <v>34</v>
      </c>
      <c r="E81">
        <v>150</v>
      </c>
      <c r="F81">
        <v>969</v>
      </c>
      <c r="G81" t="s">
        <v>22</v>
      </c>
      <c r="H81">
        <v>2004</v>
      </c>
      <c r="I81" t="s">
        <v>3</v>
      </c>
      <c r="J81" t="s">
        <v>784</v>
      </c>
      <c r="K81" t="s">
        <v>785</v>
      </c>
      <c r="L81" t="s">
        <v>786</v>
      </c>
      <c r="M81" t="s">
        <v>787</v>
      </c>
      <c r="N81" t="s">
        <v>788</v>
      </c>
    </row>
    <row r="82" spans="1:14" x14ac:dyDescent="0.25">
      <c r="A82" t="s">
        <v>121</v>
      </c>
      <c r="B82" t="s">
        <v>20</v>
      </c>
      <c r="C82" t="s">
        <v>21</v>
      </c>
      <c r="D82" t="s">
        <v>39</v>
      </c>
      <c r="E82">
        <v>250</v>
      </c>
      <c r="F82">
        <v>959</v>
      </c>
      <c r="G82" t="s">
        <v>28</v>
      </c>
      <c r="H82">
        <v>2007</v>
      </c>
      <c r="I82" t="s">
        <v>1</v>
      </c>
      <c r="J82" t="s">
        <v>569</v>
      </c>
      <c r="K82" t="s">
        <v>789</v>
      </c>
      <c r="L82" t="s">
        <v>790</v>
      </c>
      <c r="M82" t="s">
        <v>791</v>
      </c>
      <c r="N82" t="s">
        <v>573</v>
      </c>
    </row>
    <row r="83" spans="1:14" x14ac:dyDescent="0.25">
      <c r="A83" t="s">
        <v>122</v>
      </c>
      <c r="B83" t="s">
        <v>0</v>
      </c>
      <c r="C83" t="s">
        <v>23</v>
      </c>
      <c r="D83" t="s">
        <v>37</v>
      </c>
      <c r="E83">
        <v>350</v>
      </c>
      <c r="F83">
        <v>123</v>
      </c>
      <c r="G83" t="s">
        <v>28</v>
      </c>
      <c r="H83">
        <v>2007</v>
      </c>
      <c r="I83" t="s">
        <v>2</v>
      </c>
      <c r="J83" t="s">
        <v>569</v>
      </c>
      <c r="K83" t="s">
        <v>792</v>
      </c>
      <c r="L83" t="s">
        <v>571</v>
      </c>
      <c r="M83" t="s">
        <v>572</v>
      </c>
      <c r="N83" t="s">
        <v>686</v>
      </c>
    </row>
    <row r="84" spans="1:14" x14ac:dyDescent="0.25">
      <c r="A84" t="s">
        <v>123</v>
      </c>
      <c r="B84" t="s">
        <v>0</v>
      </c>
      <c r="C84" t="s">
        <v>21</v>
      </c>
      <c r="D84" t="s">
        <v>38</v>
      </c>
      <c r="E84">
        <v>350</v>
      </c>
      <c r="F84">
        <v>714</v>
      </c>
      <c r="G84" t="s">
        <v>28</v>
      </c>
      <c r="H84">
        <v>2004</v>
      </c>
      <c r="I84" t="s">
        <v>1</v>
      </c>
      <c r="J84" t="s">
        <v>793</v>
      </c>
      <c r="K84" t="s">
        <v>794</v>
      </c>
      <c r="L84" t="s">
        <v>795</v>
      </c>
      <c r="M84" t="s">
        <v>796</v>
      </c>
      <c r="N84" t="s">
        <v>797</v>
      </c>
    </row>
    <row r="85" spans="1:14" x14ac:dyDescent="0.25">
      <c r="A85" t="s">
        <v>124</v>
      </c>
      <c r="B85" t="s">
        <v>30</v>
      </c>
      <c r="C85" t="s">
        <v>23</v>
      </c>
      <c r="D85" t="s">
        <v>37</v>
      </c>
      <c r="E85">
        <v>500</v>
      </c>
      <c r="F85">
        <v>153</v>
      </c>
      <c r="G85" t="s">
        <v>27</v>
      </c>
      <c r="H85">
        <v>2005</v>
      </c>
      <c r="I85" t="s">
        <v>2</v>
      </c>
      <c r="J85" t="s">
        <v>588</v>
      </c>
      <c r="K85" t="s">
        <v>798</v>
      </c>
      <c r="L85" t="s">
        <v>799</v>
      </c>
      <c r="M85" t="s">
        <v>800</v>
      </c>
      <c r="N85" t="s">
        <v>592</v>
      </c>
    </row>
    <row r="86" spans="1:14" x14ac:dyDescent="0.25">
      <c r="A86" t="s">
        <v>125</v>
      </c>
      <c r="B86" t="s">
        <v>0</v>
      </c>
      <c r="C86" t="s">
        <v>23</v>
      </c>
      <c r="D86" t="s">
        <v>37</v>
      </c>
      <c r="E86">
        <v>300</v>
      </c>
      <c r="F86">
        <v>596</v>
      </c>
      <c r="G86" t="s">
        <v>24</v>
      </c>
      <c r="H86">
        <v>2003</v>
      </c>
      <c r="I86" t="s">
        <v>2</v>
      </c>
      <c r="J86" t="s">
        <v>689</v>
      </c>
      <c r="K86" t="s">
        <v>724</v>
      </c>
      <c r="L86" t="s">
        <v>701</v>
      </c>
      <c r="M86" t="s">
        <v>702</v>
      </c>
      <c r="N86" t="s">
        <v>771</v>
      </c>
    </row>
    <row r="87" spans="1:14" x14ac:dyDescent="0.25">
      <c r="A87" t="s">
        <v>126</v>
      </c>
      <c r="B87" t="s">
        <v>20</v>
      </c>
      <c r="C87" t="s">
        <v>23</v>
      </c>
      <c r="D87" t="s">
        <v>38</v>
      </c>
      <c r="E87">
        <v>200</v>
      </c>
      <c r="F87">
        <v>371</v>
      </c>
      <c r="G87" t="s">
        <v>24</v>
      </c>
      <c r="H87">
        <v>2006</v>
      </c>
      <c r="I87" t="s">
        <v>2</v>
      </c>
      <c r="J87" t="s">
        <v>554</v>
      </c>
      <c r="K87" t="s">
        <v>801</v>
      </c>
      <c r="L87" t="s">
        <v>802</v>
      </c>
      <c r="M87" t="s">
        <v>803</v>
      </c>
      <c r="N87" t="s">
        <v>667</v>
      </c>
    </row>
    <row r="88" spans="1:14" x14ac:dyDescent="0.25">
      <c r="A88" t="s">
        <v>127</v>
      </c>
      <c r="B88" t="s">
        <v>25</v>
      </c>
      <c r="C88" t="s">
        <v>26</v>
      </c>
      <c r="D88" t="s">
        <v>37</v>
      </c>
      <c r="E88">
        <v>600</v>
      </c>
      <c r="F88">
        <v>773</v>
      </c>
      <c r="G88" t="s">
        <v>22</v>
      </c>
      <c r="H88">
        <v>2008</v>
      </c>
      <c r="I88" t="s">
        <v>3</v>
      </c>
      <c r="J88" t="s">
        <v>559</v>
      </c>
      <c r="K88" t="s">
        <v>804</v>
      </c>
      <c r="L88" t="s">
        <v>805</v>
      </c>
      <c r="M88" t="s">
        <v>806</v>
      </c>
      <c r="N88" t="s">
        <v>563</v>
      </c>
    </row>
    <row r="89" spans="1:14" x14ac:dyDescent="0.25">
      <c r="A89" t="s">
        <v>128</v>
      </c>
      <c r="B89" t="s">
        <v>20</v>
      </c>
      <c r="C89" t="s">
        <v>21</v>
      </c>
      <c r="D89" t="s">
        <v>38</v>
      </c>
      <c r="E89">
        <v>200</v>
      </c>
      <c r="F89">
        <v>828</v>
      </c>
      <c r="G89" t="s">
        <v>22</v>
      </c>
      <c r="H89">
        <v>2008</v>
      </c>
      <c r="I89" t="s">
        <v>1</v>
      </c>
      <c r="J89" t="s">
        <v>559</v>
      </c>
      <c r="K89" t="s">
        <v>654</v>
      </c>
      <c r="L89" t="s">
        <v>655</v>
      </c>
      <c r="M89" t="s">
        <v>656</v>
      </c>
      <c r="N89" t="s">
        <v>807</v>
      </c>
    </row>
    <row r="90" spans="1:14" x14ac:dyDescent="0.25">
      <c r="A90" t="s">
        <v>129</v>
      </c>
      <c r="B90" t="s">
        <v>35</v>
      </c>
      <c r="C90" t="s">
        <v>26</v>
      </c>
      <c r="D90" t="s">
        <v>36</v>
      </c>
      <c r="E90">
        <v>500</v>
      </c>
      <c r="F90">
        <v>877</v>
      </c>
      <c r="G90" t="s">
        <v>27</v>
      </c>
      <c r="H90">
        <v>2003</v>
      </c>
      <c r="I90" t="s">
        <v>3</v>
      </c>
      <c r="J90" t="s">
        <v>639</v>
      </c>
      <c r="K90" t="s">
        <v>808</v>
      </c>
      <c r="L90" t="s">
        <v>742</v>
      </c>
      <c r="M90" t="s">
        <v>743</v>
      </c>
      <c r="N90" t="s">
        <v>809</v>
      </c>
    </row>
    <row r="91" spans="1:14" x14ac:dyDescent="0.25">
      <c r="A91" t="s">
        <v>130</v>
      </c>
      <c r="B91" t="s">
        <v>30</v>
      </c>
      <c r="C91" t="s">
        <v>23</v>
      </c>
      <c r="D91" t="s">
        <v>34</v>
      </c>
      <c r="E91">
        <v>500</v>
      </c>
      <c r="F91">
        <v>228</v>
      </c>
      <c r="G91" t="s">
        <v>28</v>
      </c>
      <c r="H91">
        <v>2003</v>
      </c>
      <c r="I91" t="s">
        <v>2</v>
      </c>
      <c r="J91" t="s">
        <v>709</v>
      </c>
      <c r="K91" t="s">
        <v>761</v>
      </c>
      <c r="L91" t="s">
        <v>810</v>
      </c>
      <c r="M91" t="s">
        <v>811</v>
      </c>
      <c r="N91" t="s">
        <v>713</v>
      </c>
    </row>
    <row r="92" spans="1:14" x14ac:dyDescent="0.25">
      <c r="A92" t="s">
        <v>131</v>
      </c>
      <c r="B92" t="s">
        <v>30</v>
      </c>
      <c r="C92" t="s">
        <v>21</v>
      </c>
      <c r="D92" t="s">
        <v>39</v>
      </c>
      <c r="E92">
        <v>500</v>
      </c>
      <c r="F92">
        <v>651</v>
      </c>
      <c r="G92" t="s">
        <v>22</v>
      </c>
      <c r="H92">
        <v>2003</v>
      </c>
      <c r="I92" t="s">
        <v>1</v>
      </c>
      <c r="J92" t="s">
        <v>579</v>
      </c>
      <c r="K92" t="s">
        <v>812</v>
      </c>
      <c r="L92" t="s">
        <v>581</v>
      </c>
      <c r="M92" t="s">
        <v>582</v>
      </c>
      <c r="N92" t="s">
        <v>813</v>
      </c>
    </row>
    <row r="93" spans="1:14" x14ac:dyDescent="0.25">
      <c r="A93" t="s">
        <v>132</v>
      </c>
      <c r="B93" t="s">
        <v>0</v>
      </c>
      <c r="C93" t="s">
        <v>23</v>
      </c>
      <c r="D93" t="s">
        <v>36</v>
      </c>
      <c r="E93">
        <v>400</v>
      </c>
      <c r="F93">
        <v>718</v>
      </c>
      <c r="G93" t="s">
        <v>22</v>
      </c>
      <c r="H93">
        <v>2004</v>
      </c>
      <c r="I93" t="s">
        <v>2</v>
      </c>
      <c r="J93" t="s">
        <v>784</v>
      </c>
      <c r="K93" t="s">
        <v>814</v>
      </c>
      <c r="L93" t="s">
        <v>815</v>
      </c>
      <c r="M93" t="s">
        <v>816</v>
      </c>
      <c r="N93" t="s">
        <v>817</v>
      </c>
    </row>
    <row r="94" spans="1:14" x14ac:dyDescent="0.25">
      <c r="A94" t="s">
        <v>133</v>
      </c>
      <c r="B94" t="s">
        <v>25</v>
      </c>
      <c r="C94" t="s">
        <v>23</v>
      </c>
      <c r="D94" t="s">
        <v>37</v>
      </c>
      <c r="E94">
        <v>600</v>
      </c>
      <c r="F94">
        <v>778</v>
      </c>
      <c r="G94" t="s">
        <v>22</v>
      </c>
      <c r="H94">
        <v>2005</v>
      </c>
      <c r="I94" t="s">
        <v>2</v>
      </c>
      <c r="J94" t="s">
        <v>574</v>
      </c>
      <c r="K94" t="s">
        <v>818</v>
      </c>
      <c r="L94" t="s">
        <v>576</v>
      </c>
      <c r="M94" t="s">
        <v>577</v>
      </c>
      <c r="N94" t="s">
        <v>587</v>
      </c>
    </row>
    <row r="95" spans="1:14" x14ac:dyDescent="0.25">
      <c r="A95" t="s">
        <v>134</v>
      </c>
      <c r="B95" t="s">
        <v>31</v>
      </c>
      <c r="C95" t="s">
        <v>23</v>
      </c>
      <c r="D95" t="s">
        <v>34</v>
      </c>
      <c r="E95">
        <v>700</v>
      </c>
      <c r="F95">
        <v>461</v>
      </c>
      <c r="G95" t="s">
        <v>27</v>
      </c>
      <c r="H95">
        <v>2005</v>
      </c>
      <c r="I95" t="s">
        <v>2</v>
      </c>
      <c r="J95" t="s">
        <v>588</v>
      </c>
      <c r="K95" t="s">
        <v>819</v>
      </c>
      <c r="L95" t="s">
        <v>799</v>
      </c>
      <c r="M95" t="s">
        <v>800</v>
      </c>
      <c r="N95" t="s">
        <v>820</v>
      </c>
    </row>
    <row r="96" spans="1:14" x14ac:dyDescent="0.25">
      <c r="A96" t="s">
        <v>135</v>
      </c>
      <c r="B96" t="s">
        <v>29</v>
      </c>
      <c r="C96" t="s">
        <v>21</v>
      </c>
      <c r="D96" t="s">
        <v>38</v>
      </c>
      <c r="E96">
        <v>650</v>
      </c>
      <c r="F96">
        <v>49</v>
      </c>
      <c r="G96" t="s">
        <v>22</v>
      </c>
      <c r="H96">
        <v>2005</v>
      </c>
      <c r="I96" t="s">
        <v>1</v>
      </c>
      <c r="J96" t="s">
        <v>574</v>
      </c>
      <c r="K96" t="s">
        <v>575</v>
      </c>
      <c r="L96" t="s">
        <v>821</v>
      </c>
      <c r="M96" t="s">
        <v>822</v>
      </c>
      <c r="N96" t="s">
        <v>823</v>
      </c>
    </row>
    <row r="97" spans="1:14" x14ac:dyDescent="0.25">
      <c r="A97" t="s">
        <v>136</v>
      </c>
      <c r="B97" t="s">
        <v>30</v>
      </c>
      <c r="C97" t="s">
        <v>23</v>
      </c>
      <c r="D97" t="s">
        <v>39</v>
      </c>
      <c r="E97">
        <v>500</v>
      </c>
      <c r="F97">
        <v>576</v>
      </c>
      <c r="G97" t="s">
        <v>24</v>
      </c>
      <c r="H97">
        <v>2005</v>
      </c>
      <c r="I97" t="s">
        <v>2</v>
      </c>
      <c r="J97" t="s">
        <v>731</v>
      </c>
      <c r="K97" t="s">
        <v>824</v>
      </c>
      <c r="L97" t="s">
        <v>776</v>
      </c>
      <c r="M97" t="s">
        <v>777</v>
      </c>
      <c r="N97" t="s">
        <v>825</v>
      </c>
    </row>
    <row r="98" spans="1:14" x14ac:dyDescent="0.25">
      <c r="A98" t="s">
        <v>137</v>
      </c>
      <c r="B98" t="s">
        <v>20</v>
      </c>
      <c r="C98" t="s">
        <v>21</v>
      </c>
      <c r="D98" t="s">
        <v>39</v>
      </c>
      <c r="E98">
        <v>200</v>
      </c>
      <c r="F98">
        <v>579</v>
      </c>
      <c r="G98" t="s">
        <v>22</v>
      </c>
      <c r="H98">
        <v>2006</v>
      </c>
      <c r="I98" t="s">
        <v>1</v>
      </c>
      <c r="J98" t="s">
        <v>544</v>
      </c>
      <c r="K98" t="s">
        <v>545</v>
      </c>
      <c r="L98" t="s">
        <v>546</v>
      </c>
      <c r="M98" t="s">
        <v>547</v>
      </c>
      <c r="N98" t="s">
        <v>740</v>
      </c>
    </row>
    <row r="99" spans="1:14" x14ac:dyDescent="0.25">
      <c r="A99" t="s">
        <v>138</v>
      </c>
      <c r="B99" t="s">
        <v>25</v>
      </c>
      <c r="C99" t="s">
        <v>26</v>
      </c>
      <c r="D99" t="s">
        <v>34</v>
      </c>
      <c r="E99">
        <v>600</v>
      </c>
      <c r="F99">
        <v>449</v>
      </c>
      <c r="G99" t="s">
        <v>28</v>
      </c>
      <c r="H99">
        <v>2003</v>
      </c>
      <c r="I99" t="s">
        <v>3</v>
      </c>
      <c r="J99" t="s">
        <v>709</v>
      </c>
      <c r="K99" t="s">
        <v>826</v>
      </c>
      <c r="L99" t="s">
        <v>827</v>
      </c>
      <c r="M99" t="s">
        <v>828</v>
      </c>
      <c r="N99" t="s">
        <v>713</v>
      </c>
    </row>
    <row r="100" spans="1:14" x14ac:dyDescent="0.25">
      <c r="A100" t="s">
        <v>139</v>
      </c>
      <c r="B100" t="s">
        <v>0</v>
      </c>
      <c r="C100" t="s">
        <v>23</v>
      </c>
      <c r="D100" t="s">
        <v>37</v>
      </c>
      <c r="E100">
        <v>350</v>
      </c>
      <c r="F100">
        <v>516</v>
      </c>
      <c r="G100" t="s">
        <v>27</v>
      </c>
      <c r="H100">
        <v>2003</v>
      </c>
      <c r="I100" t="s">
        <v>2</v>
      </c>
      <c r="J100" t="s">
        <v>639</v>
      </c>
      <c r="K100" t="s">
        <v>829</v>
      </c>
      <c r="L100" t="s">
        <v>641</v>
      </c>
      <c r="M100" t="s">
        <v>642</v>
      </c>
      <c r="N100" t="s">
        <v>830</v>
      </c>
    </row>
    <row r="101" spans="1:14" x14ac:dyDescent="0.25">
      <c r="A101" t="s">
        <v>140</v>
      </c>
      <c r="B101" t="s">
        <v>32</v>
      </c>
      <c r="C101" t="s">
        <v>40</v>
      </c>
      <c r="D101" t="s">
        <v>34</v>
      </c>
      <c r="E101">
        <v>100</v>
      </c>
      <c r="F101">
        <v>456</v>
      </c>
      <c r="G101" t="s">
        <v>22</v>
      </c>
      <c r="H101">
        <v>2007</v>
      </c>
      <c r="I101" t="s">
        <v>4</v>
      </c>
      <c r="J101" t="s">
        <v>593</v>
      </c>
      <c r="K101" t="s">
        <v>772</v>
      </c>
      <c r="L101" t="s">
        <v>595</v>
      </c>
      <c r="M101" t="s">
        <v>596</v>
      </c>
      <c r="N101" t="s">
        <v>783</v>
      </c>
    </row>
    <row r="102" spans="1:14" x14ac:dyDescent="0.25">
      <c r="A102" t="s">
        <v>141</v>
      </c>
      <c r="B102" t="s">
        <v>30</v>
      </c>
      <c r="C102" t="s">
        <v>23</v>
      </c>
      <c r="D102" t="s">
        <v>38</v>
      </c>
      <c r="E102">
        <v>500</v>
      </c>
      <c r="F102">
        <v>959</v>
      </c>
      <c r="G102" t="s">
        <v>27</v>
      </c>
      <c r="H102">
        <v>2008</v>
      </c>
      <c r="I102" t="s">
        <v>2</v>
      </c>
      <c r="J102" t="s">
        <v>669</v>
      </c>
      <c r="K102" t="s">
        <v>831</v>
      </c>
      <c r="L102" t="s">
        <v>744</v>
      </c>
      <c r="M102" t="s">
        <v>745</v>
      </c>
      <c r="N102" t="s">
        <v>685</v>
      </c>
    </row>
    <row r="103" spans="1:14" x14ac:dyDescent="0.25">
      <c r="A103" t="s">
        <v>142</v>
      </c>
      <c r="B103" t="s">
        <v>29</v>
      </c>
      <c r="C103" t="s">
        <v>26</v>
      </c>
      <c r="D103" t="s">
        <v>34</v>
      </c>
      <c r="E103">
        <v>700</v>
      </c>
      <c r="F103">
        <v>179</v>
      </c>
      <c r="G103" t="s">
        <v>22</v>
      </c>
      <c r="H103">
        <v>2005</v>
      </c>
      <c r="I103" t="s">
        <v>3</v>
      </c>
      <c r="J103" t="s">
        <v>574</v>
      </c>
      <c r="K103" t="s">
        <v>575</v>
      </c>
      <c r="L103" t="s">
        <v>585</v>
      </c>
      <c r="M103" t="s">
        <v>586</v>
      </c>
      <c r="N103" t="s">
        <v>832</v>
      </c>
    </row>
    <row r="104" spans="1:14" x14ac:dyDescent="0.25">
      <c r="A104" t="s">
        <v>143</v>
      </c>
      <c r="B104" t="s">
        <v>0</v>
      </c>
      <c r="C104" t="s">
        <v>23</v>
      </c>
      <c r="D104" t="s">
        <v>37</v>
      </c>
      <c r="E104">
        <v>300</v>
      </c>
      <c r="F104">
        <v>848</v>
      </c>
      <c r="G104" t="s">
        <v>22</v>
      </c>
      <c r="H104">
        <v>2003</v>
      </c>
      <c r="I104" t="s">
        <v>2</v>
      </c>
      <c r="J104" t="s">
        <v>579</v>
      </c>
      <c r="K104" t="s">
        <v>833</v>
      </c>
      <c r="L104" t="s">
        <v>834</v>
      </c>
      <c r="M104" t="s">
        <v>835</v>
      </c>
      <c r="N104" t="s">
        <v>583</v>
      </c>
    </row>
    <row r="105" spans="1:14" x14ac:dyDescent="0.25">
      <c r="A105" t="s">
        <v>144</v>
      </c>
      <c r="B105" t="s">
        <v>20</v>
      </c>
      <c r="C105" t="s">
        <v>26</v>
      </c>
      <c r="D105" t="s">
        <v>36</v>
      </c>
      <c r="E105">
        <v>250</v>
      </c>
      <c r="F105">
        <v>431</v>
      </c>
      <c r="G105" t="s">
        <v>28</v>
      </c>
      <c r="H105">
        <v>2005</v>
      </c>
      <c r="I105" t="s">
        <v>3</v>
      </c>
      <c r="J105" t="s">
        <v>629</v>
      </c>
      <c r="K105" t="s">
        <v>836</v>
      </c>
      <c r="L105" t="s">
        <v>837</v>
      </c>
      <c r="M105" t="s">
        <v>838</v>
      </c>
      <c r="N105" t="s">
        <v>839</v>
      </c>
    </row>
    <row r="106" spans="1:14" x14ac:dyDescent="0.25">
      <c r="A106" t="s">
        <v>145</v>
      </c>
      <c r="B106" t="s">
        <v>0</v>
      </c>
      <c r="C106" t="s">
        <v>23</v>
      </c>
      <c r="D106" t="s">
        <v>34</v>
      </c>
      <c r="E106">
        <v>400</v>
      </c>
      <c r="F106">
        <v>86</v>
      </c>
      <c r="G106" t="s">
        <v>22</v>
      </c>
      <c r="H106">
        <v>2007</v>
      </c>
      <c r="I106" t="s">
        <v>2</v>
      </c>
      <c r="J106" t="s">
        <v>593</v>
      </c>
      <c r="K106" t="s">
        <v>750</v>
      </c>
      <c r="L106" t="s">
        <v>675</v>
      </c>
      <c r="M106" t="s">
        <v>676</v>
      </c>
      <c r="N106" t="s">
        <v>783</v>
      </c>
    </row>
    <row r="107" spans="1:14" x14ac:dyDescent="0.25">
      <c r="A107" t="s">
        <v>146</v>
      </c>
      <c r="B107" t="s">
        <v>32</v>
      </c>
      <c r="C107" t="s">
        <v>26</v>
      </c>
      <c r="D107" t="s">
        <v>34</v>
      </c>
      <c r="E107">
        <v>150</v>
      </c>
      <c r="F107">
        <v>606</v>
      </c>
      <c r="G107" t="s">
        <v>22</v>
      </c>
      <c r="H107">
        <v>2008</v>
      </c>
      <c r="I107" t="s">
        <v>3</v>
      </c>
      <c r="J107" t="s">
        <v>559</v>
      </c>
      <c r="K107" t="s">
        <v>840</v>
      </c>
      <c r="L107" t="s">
        <v>805</v>
      </c>
      <c r="M107" t="s">
        <v>806</v>
      </c>
      <c r="N107" t="s">
        <v>841</v>
      </c>
    </row>
    <row r="108" spans="1:14" x14ac:dyDescent="0.25">
      <c r="A108" t="s">
        <v>147</v>
      </c>
      <c r="B108" t="s">
        <v>20</v>
      </c>
      <c r="C108" t="s">
        <v>21</v>
      </c>
      <c r="D108" t="s">
        <v>38</v>
      </c>
      <c r="E108">
        <v>200</v>
      </c>
      <c r="F108">
        <v>871</v>
      </c>
      <c r="G108" t="s">
        <v>24</v>
      </c>
      <c r="H108">
        <v>2008</v>
      </c>
      <c r="I108" t="s">
        <v>1</v>
      </c>
      <c r="J108" t="s">
        <v>549</v>
      </c>
      <c r="K108" t="s">
        <v>550</v>
      </c>
      <c r="L108" t="s">
        <v>842</v>
      </c>
      <c r="M108" t="s">
        <v>843</v>
      </c>
      <c r="N108" t="s">
        <v>844</v>
      </c>
    </row>
    <row r="109" spans="1:14" x14ac:dyDescent="0.25">
      <c r="A109" t="s">
        <v>148</v>
      </c>
      <c r="B109" t="s">
        <v>30</v>
      </c>
      <c r="C109" t="s">
        <v>21</v>
      </c>
      <c r="D109" t="s">
        <v>36</v>
      </c>
      <c r="E109">
        <v>500</v>
      </c>
      <c r="F109">
        <v>974</v>
      </c>
      <c r="G109" t="s">
        <v>27</v>
      </c>
      <c r="H109">
        <v>2003</v>
      </c>
      <c r="I109" t="s">
        <v>1</v>
      </c>
      <c r="J109" t="s">
        <v>639</v>
      </c>
      <c r="K109" t="s">
        <v>640</v>
      </c>
      <c r="L109" t="s">
        <v>845</v>
      </c>
      <c r="M109" t="s">
        <v>846</v>
      </c>
      <c r="N109" t="s">
        <v>809</v>
      </c>
    </row>
    <row r="110" spans="1:14" x14ac:dyDescent="0.25">
      <c r="A110" t="s">
        <v>149</v>
      </c>
      <c r="B110" t="s">
        <v>20</v>
      </c>
      <c r="C110" t="s">
        <v>21</v>
      </c>
      <c r="D110" t="s">
        <v>39</v>
      </c>
      <c r="E110">
        <v>250</v>
      </c>
      <c r="F110">
        <v>874</v>
      </c>
      <c r="G110" t="s">
        <v>22</v>
      </c>
      <c r="H110">
        <v>2006</v>
      </c>
      <c r="I110" t="s">
        <v>1</v>
      </c>
      <c r="J110" t="s">
        <v>544</v>
      </c>
      <c r="K110" t="s">
        <v>545</v>
      </c>
      <c r="L110" t="s">
        <v>546</v>
      </c>
      <c r="M110" t="s">
        <v>547</v>
      </c>
      <c r="N110" t="s">
        <v>740</v>
      </c>
    </row>
    <row r="111" spans="1:14" x14ac:dyDescent="0.25">
      <c r="A111" t="s">
        <v>150</v>
      </c>
      <c r="B111" t="s">
        <v>30</v>
      </c>
      <c r="C111" t="s">
        <v>23</v>
      </c>
      <c r="D111" t="s">
        <v>39</v>
      </c>
      <c r="E111">
        <v>500</v>
      </c>
      <c r="F111">
        <v>362</v>
      </c>
      <c r="G111" t="s">
        <v>28</v>
      </c>
      <c r="H111">
        <v>2007</v>
      </c>
      <c r="I111" t="s">
        <v>2</v>
      </c>
      <c r="J111" t="s">
        <v>569</v>
      </c>
      <c r="K111" t="s">
        <v>773</v>
      </c>
      <c r="L111" t="s">
        <v>571</v>
      </c>
      <c r="M111" t="s">
        <v>572</v>
      </c>
      <c r="N111" t="s">
        <v>573</v>
      </c>
    </row>
    <row r="112" spans="1:14" x14ac:dyDescent="0.25">
      <c r="A112" t="s">
        <v>151</v>
      </c>
      <c r="B112" t="s">
        <v>20</v>
      </c>
      <c r="C112" t="s">
        <v>21</v>
      </c>
      <c r="D112" t="s">
        <v>34</v>
      </c>
      <c r="E112">
        <v>250</v>
      </c>
      <c r="F112">
        <v>848</v>
      </c>
      <c r="G112" t="s">
        <v>28</v>
      </c>
      <c r="H112">
        <v>2007</v>
      </c>
      <c r="I112" t="s">
        <v>1</v>
      </c>
      <c r="J112" t="s">
        <v>569</v>
      </c>
      <c r="K112" t="s">
        <v>789</v>
      </c>
      <c r="L112" t="s">
        <v>790</v>
      </c>
      <c r="M112" t="s">
        <v>791</v>
      </c>
      <c r="N112" t="s">
        <v>847</v>
      </c>
    </row>
    <row r="113" spans="1:14" x14ac:dyDescent="0.25">
      <c r="A113" t="s">
        <v>152</v>
      </c>
      <c r="B113" t="s">
        <v>30</v>
      </c>
      <c r="C113" t="s">
        <v>23</v>
      </c>
      <c r="D113" t="s">
        <v>37</v>
      </c>
      <c r="E113">
        <v>500</v>
      </c>
      <c r="F113">
        <v>681</v>
      </c>
      <c r="G113" t="s">
        <v>27</v>
      </c>
      <c r="H113">
        <v>2004</v>
      </c>
      <c r="I113" t="s">
        <v>2</v>
      </c>
      <c r="J113" t="s">
        <v>644</v>
      </c>
      <c r="K113" t="s">
        <v>848</v>
      </c>
      <c r="L113" t="s">
        <v>764</v>
      </c>
      <c r="M113" t="s">
        <v>765</v>
      </c>
      <c r="N113" t="s">
        <v>849</v>
      </c>
    </row>
    <row r="114" spans="1:14" x14ac:dyDescent="0.25">
      <c r="A114" t="s">
        <v>153</v>
      </c>
      <c r="B114" t="s">
        <v>29</v>
      </c>
      <c r="C114" t="s">
        <v>26</v>
      </c>
      <c r="D114" t="s">
        <v>34</v>
      </c>
      <c r="E114">
        <v>650</v>
      </c>
      <c r="F114">
        <v>281</v>
      </c>
      <c r="G114" t="s">
        <v>24</v>
      </c>
      <c r="H114">
        <v>2008</v>
      </c>
      <c r="I114" t="s">
        <v>3</v>
      </c>
      <c r="J114" t="s">
        <v>549</v>
      </c>
      <c r="K114" t="s">
        <v>850</v>
      </c>
      <c r="L114" t="s">
        <v>851</v>
      </c>
      <c r="M114" t="s">
        <v>852</v>
      </c>
      <c r="N114" t="s">
        <v>853</v>
      </c>
    </row>
    <row r="115" spans="1:14" x14ac:dyDescent="0.25">
      <c r="A115" t="s">
        <v>154</v>
      </c>
      <c r="B115" t="s">
        <v>30</v>
      </c>
      <c r="C115" t="s">
        <v>23</v>
      </c>
      <c r="D115" t="s">
        <v>36</v>
      </c>
      <c r="E115">
        <v>500</v>
      </c>
      <c r="F115">
        <v>487</v>
      </c>
      <c r="G115" t="s">
        <v>22</v>
      </c>
      <c r="H115">
        <v>2003</v>
      </c>
      <c r="I115" t="s">
        <v>2</v>
      </c>
      <c r="J115" t="s">
        <v>579</v>
      </c>
      <c r="K115" t="s">
        <v>812</v>
      </c>
      <c r="L115" t="s">
        <v>834</v>
      </c>
      <c r="M115" t="s">
        <v>835</v>
      </c>
      <c r="N115" t="s">
        <v>854</v>
      </c>
    </row>
    <row r="116" spans="1:14" x14ac:dyDescent="0.25">
      <c r="A116" t="s">
        <v>155</v>
      </c>
      <c r="B116" t="s">
        <v>25</v>
      </c>
      <c r="C116" t="s">
        <v>26</v>
      </c>
      <c r="D116" t="s">
        <v>36</v>
      </c>
      <c r="E116">
        <v>600</v>
      </c>
      <c r="F116">
        <v>491</v>
      </c>
      <c r="G116" t="s">
        <v>28</v>
      </c>
      <c r="H116">
        <v>2006</v>
      </c>
      <c r="I116" t="s">
        <v>3</v>
      </c>
      <c r="J116" t="s">
        <v>649</v>
      </c>
      <c r="K116" t="s">
        <v>855</v>
      </c>
      <c r="L116" t="s">
        <v>856</v>
      </c>
      <c r="M116" t="s">
        <v>857</v>
      </c>
      <c r="N116" t="s">
        <v>760</v>
      </c>
    </row>
    <row r="117" spans="1:14" x14ac:dyDescent="0.25">
      <c r="A117" t="s">
        <v>156</v>
      </c>
      <c r="B117" t="s">
        <v>30</v>
      </c>
      <c r="C117" t="s">
        <v>26</v>
      </c>
      <c r="D117" t="s">
        <v>36</v>
      </c>
      <c r="E117">
        <v>450</v>
      </c>
      <c r="F117">
        <v>640</v>
      </c>
      <c r="G117" t="s">
        <v>22</v>
      </c>
      <c r="H117">
        <v>2006</v>
      </c>
      <c r="I117" t="s">
        <v>3</v>
      </c>
      <c r="J117" t="s">
        <v>544</v>
      </c>
      <c r="K117" t="s">
        <v>858</v>
      </c>
      <c r="L117" t="s">
        <v>754</v>
      </c>
      <c r="M117" t="s">
        <v>755</v>
      </c>
      <c r="N117" t="s">
        <v>548</v>
      </c>
    </row>
    <row r="118" spans="1:14" x14ac:dyDescent="0.25">
      <c r="A118" t="s">
        <v>157</v>
      </c>
      <c r="B118" t="s">
        <v>20</v>
      </c>
      <c r="C118" t="s">
        <v>26</v>
      </c>
      <c r="D118" t="s">
        <v>34</v>
      </c>
      <c r="E118">
        <v>250</v>
      </c>
      <c r="F118">
        <v>892</v>
      </c>
      <c r="G118" t="s">
        <v>22</v>
      </c>
      <c r="H118">
        <v>2008</v>
      </c>
      <c r="I118" t="s">
        <v>3</v>
      </c>
      <c r="J118" t="s">
        <v>559</v>
      </c>
      <c r="K118" t="s">
        <v>654</v>
      </c>
      <c r="L118" t="s">
        <v>805</v>
      </c>
      <c r="M118" t="s">
        <v>806</v>
      </c>
      <c r="N118" t="s">
        <v>841</v>
      </c>
    </row>
    <row r="119" spans="1:14" x14ac:dyDescent="0.25">
      <c r="A119" t="s">
        <v>158</v>
      </c>
      <c r="B119" t="s">
        <v>0</v>
      </c>
      <c r="C119" t="s">
        <v>23</v>
      </c>
      <c r="D119" t="s">
        <v>39</v>
      </c>
      <c r="E119">
        <v>400</v>
      </c>
      <c r="F119">
        <v>495</v>
      </c>
      <c r="G119" t="s">
        <v>22</v>
      </c>
      <c r="H119">
        <v>2003</v>
      </c>
      <c r="I119" t="s">
        <v>2</v>
      </c>
      <c r="J119" t="s">
        <v>579</v>
      </c>
      <c r="K119" t="s">
        <v>833</v>
      </c>
      <c r="L119" t="s">
        <v>834</v>
      </c>
      <c r="M119" t="s">
        <v>835</v>
      </c>
      <c r="N119" t="s">
        <v>813</v>
      </c>
    </row>
    <row r="120" spans="1:14" x14ac:dyDescent="0.25">
      <c r="A120" t="s">
        <v>159</v>
      </c>
      <c r="B120" t="s">
        <v>20</v>
      </c>
      <c r="C120" t="s">
        <v>21</v>
      </c>
      <c r="D120" t="s">
        <v>39</v>
      </c>
      <c r="E120">
        <v>200</v>
      </c>
      <c r="F120">
        <v>984</v>
      </c>
      <c r="G120" t="s">
        <v>27</v>
      </c>
      <c r="H120">
        <v>2006</v>
      </c>
      <c r="I120" t="s">
        <v>1</v>
      </c>
      <c r="J120" t="s">
        <v>564</v>
      </c>
      <c r="K120" t="s">
        <v>565</v>
      </c>
      <c r="L120" t="s">
        <v>566</v>
      </c>
      <c r="M120" t="s">
        <v>567</v>
      </c>
      <c r="N120" t="s">
        <v>859</v>
      </c>
    </row>
    <row r="121" spans="1:14" x14ac:dyDescent="0.25">
      <c r="A121" t="s">
        <v>160</v>
      </c>
      <c r="B121" t="s">
        <v>20</v>
      </c>
      <c r="C121" t="s">
        <v>26</v>
      </c>
      <c r="D121" t="s">
        <v>39</v>
      </c>
      <c r="E121">
        <v>250</v>
      </c>
      <c r="F121">
        <v>719</v>
      </c>
      <c r="G121" t="s">
        <v>27</v>
      </c>
      <c r="H121">
        <v>2005</v>
      </c>
      <c r="I121" t="s">
        <v>3</v>
      </c>
      <c r="J121" t="s">
        <v>588</v>
      </c>
      <c r="K121" t="s">
        <v>589</v>
      </c>
      <c r="L121" t="s">
        <v>624</v>
      </c>
      <c r="M121" t="s">
        <v>625</v>
      </c>
      <c r="N121" t="s">
        <v>860</v>
      </c>
    </row>
    <row r="122" spans="1:14" x14ac:dyDescent="0.25">
      <c r="A122" t="s">
        <v>161</v>
      </c>
      <c r="B122" t="s">
        <v>0</v>
      </c>
      <c r="C122" t="s">
        <v>23</v>
      </c>
      <c r="D122" t="s">
        <v>36</v>
      </c>
      <c r="E122">
        <v>400</v>
      </c>
      <c r="F122">
        <v>173</v>
      </c>
      <c r="G122" t="s">
        <v>22</v>
      </c>
      <c r="H122">
        <v>2006</v>
      </c>
      <c r="I122" t="s">
        <v>2</v>
      </c>
      <c r="J122" t="s">
        <v>544</v>
      </c>
      <c r="K122" t="s">
        <v>668</v>
      </c>
      <c r="L122" t="s">
        <v>738</v>
      </c>
      <c r="M122" t="s">
        <v>739</v>
      </c>
      <c r="N122" t="s">
        <v>548</v>
      </c>
    </row>
    <row r="123" spans="1:14" x14ac:dyDescent="0.25">
      <c r="A123" t="s">
        <v>162</v>
      </c>
      <c r="B123" t="s">
        <v>30</v>
      </c>
      <c r="C123" t="s">
        <v>23</v>
      </c>
      <c r="D123" t="s">
        <v>37</v>
      </c>
      <c r="E123">
        <v>500</v>
      </c>
      <c r="F123">
        <v>998</v>
      </c>
      <c r="G123" t="s">
        <v>22</v>
      </c>
      <c r="H123">
        <v>2004</v>
      </c>
      <c r="I123" t="s">
        <v>2</v>
      </c>
      <c r="J123" t="s">
        <v>784</v>
      </c>
      <c r="K123" t="s">
        <v>861</v>
      </c>
      <c r="L123" t="s">
        <v>815</v>
      </c>
      <c r="M123" t="s">
        <v>816</v>
      </c>
      <c r="N123" t="s">
        <v>862</v>
      </c>
    </row>
    <row r="124" spans="1:14" x14ac:dyDescent="0.25">
      <c r="A124" t="s">
        <v>163</v>
      </c>
      <c r="B124" t="s">
        <v>0</v>
      </c>
      <c r="C124" t="s">
        <v>21</v>
      </c>
      <c r="D124" t="s">
        <v>39</v>
      </c>
      <c r="E124">
        <v>350</v>
      </c>
      <c r="F124">
        <v>358</v>
      </c>
      <c r="G124" t="s">
        <v>22</v>
      </c>
      <c r="H124">
        <v>2008</v>
      </c>
      <c r="I124" t="s">
        <v>1</v>
      </c>
      <c r="J124" t="s">
        <v>559</v>
      </c>
      <c r="K124" t="s">
        <v>560</v>
      </c>
      <c r="L124" t="s">
        <v>655</v>
      </c>
      <c r="M124" t="s">
        <v>656</v>
      </c>
      <c r="N124" t="s">
        <v>863</v>
      </c>
    </row>
    <row r="125" spans="1:14" x14ac:dyDescent="0.25">
      <c r="A125" t="s">
        <v>164</v>
      </c>
      <c r="B125" t="s">
        <v>20</v>
      </c>
      <c r="C125" t="s">
        <v>26</v>
      </c>
      <c r="D125" t="s">
        <v>34</v>
      </c>
      <c r="E125">
        <v>250</v>
      </c>
      <c r="F125">
        <v>551</v>
      </c>
      <c r="G125" t="s">
        <v>22</v>
      </c>
      <c r="H125">
        <v>2005</v>
      </c>
      <c r="I125" t="s">
        <v>3</v>
      </c>
      <c r="J125" t="s">
        <v>574</v>
      </c>
      <c r="K125" t="s">
        <v>864</v>
      </c>
      <c r="L125" t="s">
        <v>585</v>
      </c>
      <c r="M125" t="s">
        <v>586</v>
      </c>
      <c r="N125" t="s">
        <v>832</v>
      </c>
    </row>
    <row r="126" spans="1:14" x14ac:dyDescent="0.25">
      <c r="A126" t="s">
        <v>165</v>
      </c>
      <c r="B126" t="s">
        <v>20</v>
      </c>
      <c r="C126" t="s">
        <v>21</v>
      </c>
      <c r="D126" t="s">
        <v>39</v>
      </c>
      <c r="E126">
        <v>250</v>
      </c>
      <c r="F126">
        <v>948</v>
      </c>
      <c r="G126" t="s">
        <v>24</v>
      </c>
      <c r="H126">
        <v>2003</v>
      </c>
      <c r="I126" t="s">
        <v>1</v>
      </c>
      <c r="J126" t="s">
        <v>689</v>
      </c>
      <c r="K126" t="s">
        <v>690</v>
      </c>
      <c r="L126" t="s">
        <v>691</v>
      </c>
      <c r="M126" t="s">
        <v>692</v>
      </c>
      <c r="N126" t="s">
        <v>703</v>
      </c>
    </row>
    <row r="127" spans="1:14" x14ac:dyDescent="0.25">
      <c r="A127" t="s">
        <v>166</v>
      </c>
      <c r="B127" t="s">
        <v>0</v>
      </c>
      <c r="C127" t="s">
        <v>23</v>
      </c>
      <c r="D127" t="s">
        <v>39</v>
      </c>
      <c r="E127">
        <v>350</v>
      </c>
      <c r="F127">
        <v>122</v>
      </c>
      <c r="G127" t="s">
        <v>24</v>
      </c>
      <c r="H127">
        <v>2007</v>
      </c>
      <c r="I127" t="s">
        <v>2</v>
      </c>
      <c r="J127" t="s">
        <v>634</v>
      </c>
      <c r="K127" t="s">
        <v>635</v>
      </c>
      <c r="L127" t="s">
        <v>865</v>
      </c>
      <c r="M127" t="s">
        <v>866</v>
      </c>
      <c r="N127" t="s">
        <v>688</v>
      </c>
    </row>
    <row r="128" spans="1:14" x14ac:dyDescent="0.25">
      <c r="A128" t="s">
        <v>167</v>
      </c>
      <c r="B128" t="s">
        <v>30</v>
      </c>
      <c r="C128" t="s">
        <v>26</v>
      </c>
      <c r="D128" t="s">
        <v>36</v>
      </c>
      <c r="E128">
        <v>450</v>
      </c>
      <c r="F128">
        <v>731</v>
      </c>
      <c r="G128" t="s">
        <v>22</v>
      </c>
      <c r="H128">
        <v>2005</v>
      </c>
      <c r="I128" t="s">
        <v>3</v>
      </c>
      <c r="J128" t="s">
        <v>574</v>
      </c>
      <c r="K128" t="s">
        <v>584</v>
      </c>
      <c r="L128" t="s">
        <v>585</v>
      </c>
      <c r="M128" t="s">
        <v>586</v>
      </c>
      <c r="N128" t="s">
        <v>867</v>
      </c>
    </row>
    <row r="129" spans="1:14" x14ac:dyDescent="0.25">
      <c r="A129" t="s">
        <v>168</v>
      </c>
      <c r="B129" t="s">
        <v>32</v>
      </c>
      <c r="C129" t="s">
        <v>40</v>
      </c>
      <c r="D129" t="s">
        <v>36</v>
      </c>
      <c r="E129">
        <v>100</v>
      </c>
      <c r="F129">
        <v>95</v>
      </c>
      <c r="G129" t="s">
        <v>28</v>
      </c>
      <c r="H129">
        <v>2003</v>
      </c>
      <c r="I129" t="s">
        <v>4</v>
      </c>
      <c r="J129" t="s">
        <v>709</v>
      </c>
      <c r="K129" t="s">
        <v>868</v>
      </c>
      <c r="L129" t="s">
        <v>869</v>
      </c>
      <c r="M129" t="s">
        <v>870</v>
      </c>
      <c r="N129" t="s">
        <v>871</v>
      </c>
    </row>
    <row r="130" spans="1:14" x14ac:dyDescent="0.25">
      <c r="A130" t="s">
        <v>169</v>
      </c>
      <c r="B130" t="s">
        <v>20</v>
      </c>
      <c r="C130" t="s">
        <v>23</v>
      </c>
      <c r="D130" t="s">
        <v>39</v>
      </c>
      <c r="E130">
        <v>300</v>
      </c>
      <c r="F130">
        <v>602</v>
      </c>
      <c r="G130" t="s">
        <v>24</v>
      </c>
      <c r="H130">
        <v>2004</v>
      </c>
      <c r="I130" t="s">
        <v>2</v>
      </c>
      <c r="J130" t="s">
        <v>607</v>
      </c>
      <c r="K130" t="s">
        <v>612</v>
      </c>
      <c r="L130" t="s">
        <v>613</v>
      </c>
      <c r="M130" t="s">
        <v>614</v>
      </c>
      <c r="N130" t="s">
        <v>872</v>
      </c>
    </row>
    <row r="131" spans="1:14" x14ac:dyDescent="0.25">
      <c r="A131" t="s">
        <v>170</v>
      </c>
      <c r="B131" t="s">
        <v>30</v>
      </c>
      <c r="C131" t="s">
        <v>40</v>
      </c>
      <c r="D131" t="s">
        <v>34</v>
      </c>
      <c r="E131">
        <v>500</v>
      </c>
      <c r="F131">
        <v>171</v>
      </c>
      <c r="G131" t="s">
        <v>28</v>
      </c>
      <c r="H131">
        <v>2007</v>
      </c>
      <c r="I131" t="s">
        <v>4</v>
      </c>
      <c r="J131" t="s">
        <v>569</v>
      </c>
      <c r="K131" t="s">
        <v>773</v>
      </c>
      <c r="L131" t="s">
        <v>873</v>
      </c>
      <c r="M131" t="s">
        <v>874</v>
      </c>
      <c r="N131" t="s">
        <v>847</v>
      </c>
    </row>
    <row r="132" spans="1:14" x14ac:dyDescent="0.25">
      <c r="A132" t="s">
        <v>171</v>
      </c>
      <c r="B132" t="s">
        <v>20</v>
      </c>
      <c r="C132" t="s">
        <v>23</v>
      </c>
      <c r="D132" t="s">
        <v>37</v>
      </c>
      <c r="E132">
        <v>200</v>
      </c>
      <c r="F132">
        <v>415</v>
      </c>
      <c r="G132" t="s">
        <v>24</v>
      </c>
      <c r="H132">
        <v>2003</v>
      </c>
      <c r="I132" t="s">
        <v>2</v>
      </c>
      <c r="J132" t="s">
        <v>689</v>
      </c>
      <c r="K132" t="s">
        <v>690</v>
      </c>
      <c r="L132" t="s">
        <v>701</v>
      </c>
      <c r="M132" t="s">
        <v>702</v>
      </c>
      <c r="N132" t="s">
        <v>771</v>
      </c>
    </row>
    <row r="133" spans="1:14" x14ac:dyDescent="0.25">
      <c r="A133" t="s">
        <v>172</v>
      </c>
      <c r="B133" t="s">
        <v>20</v>
      </c>
      <c r="C133" t="s">
        <v>26</v>
      </c>
      <c r="D133" t="s">
        <v>36</v>
      </c>
      <c r="E133">
        <v>250</v>
      </c>
      <c r="F133">
        <v>254</v>
      </c>
      <c r="G133" t="s">
        <v>24</v>
      </c>
      <c r="H133">
        <v>2004</v>
      </c>
      <c r="I133" t="s">
        <v>3</v>
      </c>
      <c r="J133" t="s">
        <v>607</v>
      </c>
      <c r="K133" t="s">
        <v>612</v>
      </c>
      <c r="L133" t="s">
        <v>875</v>
      </c>
      <c r="M133" t="s">
        <v>876</v>
      </c>
      <c r="N133" t="s">
        <v>615</v>
      </c>
    </row>
    <row r="134" spans="1:14" x14ac:dyDescent="0.25">
      <c r="A134" t="s">
        <v>173</v>
      </c>
      <c r="B134" t="s">
        <v>20</v>
      </c>
      <c r="C134" t="s">
        <v>23</v>
      </c>
      <c r="D134" t="s">
        <v>38</v>
      </c>
      <c r="E134">
        <v>300</v>
      </c>
      <c r="F134">
        <v>454</v>
      </c>
      <c r="G134" t="s">
        <v>24</v>
      </c>
      <c r="H134">
        <v>2003</v>
      </c>
      <c r="I134" t="s">
        <v>2</v>
      </c>
      <c r="J134" t="s">
        <v>689</v>
      </c>
      <c r="K134" t="s">
        <v>690</v>
      </c>
      <c r="L134" t="s">
        <v>701</v>
      </c>
      <c r="M134" t="s">
        <v>702</v>
      </c>
      <c r="N134" t="s">
        <v>753</v>
      </c>
    </row>
    <row r="135" spans="1:14" x14ac:dyDescent="0.25">
      <c r="A135" t="s">
        <v>174</v>
      </c>
      <c r="B135" t="s">
        <v>0</v>
      </c>
      <c r="C135" t="s">
        <v>21</v>
      </c>
      <c r="D135" t="s">
        <v>37</v>
      </c>
      <c r="E135">
        <v>400</v>
      </c>
      <c r="F135">
        <v>511</v>
      </c>
      <c r="G135" t="s">
        <v>24</v>
      </c>
      <c r="H135">
        <v>2005</v>
      </c>
      <c r="I135" t="s">
        <v>1</v>
      </c>
      <c r="J135" t="s">
        <v>731</v>
      </c>
      <c r="K135" t="s">
        <v>775</v>
      </c>
      <c r="L135" t="s">
        <v>733</v>
      </c>
      <c r="M135" t="s">
        <v>734</v>
      </c>
      <c r="N135" t="s">
        <v>877</v>
      </c>
    </row>
    <row r="136" spans="1:14" x14ac:dyDescent="0.25">
      <c r="A136" t="s">
        <v>175</v>
      </c>
      <c r="B136" t="s">
        <v>0</v>
      </c>
      <c r="C136" t="s">
        <v>23</v>
      </c>
      <c r="D136" t="s">
        <v>34</v>
      </c>
      <c r="E136">
        <v>350</v>
      </c>
      <c r="F136">
        <v>316</v>
      </c>
      <c r="G136" t="s">
        <v>24</v>
      </c>
      <c r="H136">
        <v>2005</v>
      </c>
      <c r="I136" t="s">
        <v>2</v>
      </c>
      <c r="J136" t="s">
        <v>731</v>
      </c>
      <c r="K136" t="s">
        <v>775</v>
      </c>
      <c r="L136" t="s">
        <v>776</v>
      </c>
      <c r="M136" t="s">
        <v>777</v>
      </c>
      <c r="N136" t="s">
        <v>778</v>
      </c>
    </row>
    <row r="137" spans="1:14" x14ac:dyDescent="0.25">
      <c r="A137" t="s">
        <v>176</v>
      </c>
      <c r="B137" t="s">
        <v>29</v>
      </c>
      <c r="C137" t="s">
        <v>26</v>
      </c>
      <c r="D137" t="s">
        <v>36</v>
      </c>
      <c r="E137">
        <v>650</v>
      </c>
      <c r="F137">
        <v>838</v>
      </c>
      <c r="G137" t="s">
        <v>27</v>
      </c>
      <c r="H137">
        <v>2004</v>
      </c>
      <c r="I137" t="s">
        <v>3</v>
      </c>
      <c r="J137" t="s">
        <v>644</v>
      </c>
      <c r="K137" t="s">
        <v>645</v>
      </c>
      <c r="L137" t="s">
        <v>646</v>
      </c>
      <c r="M137" t="s">
        <v>647</v>
      </c>
      <c r="N137" t="s">
        <v>648</v>
      </c>
    </row>
    <row r="138" spans="1:14" x14ac:dyDescent="0.25">
      <c r="A138" t="s">
        <v>177</v>
      </c>
      <c r="B138" t="s">
        <v>30</v>
      </c>
      <c r="C138" t="s">
        <v>40</v>
      </c>
      <c r="D138" t="s">
        <v>39</v>
      </c>
      <c r="E138">
        <v>450</v>
      </c>
      <c r="F138">
        <v>804</v>
      </c>
      <c r="G138" t="s">
        <v>24</v>
      </c>
      <c r="H138">
        <v>2007</v>
      </c>
      <c r="I138" t="s">
        <v>4</v>
      </c>
      <c r="J138" t="s">
        <v>634</v>
      </c>
      <c r="K138" t="s">
        <v>878</v>
      </c>
      <c r="L138" t="s">
        <v>879</v>
      </c>
      <c r="M138" t="s">
        <v>880</v>
      </c>
      <c r="N138" t="s">
        <v>688</v>
      </c>
    </row>
    <row r="139" spans="1:14" x14ac:dyDescent="0.25">
      <c r="A139" t="s">
        <v>178</v>
      </c>
      <c r="B139" t="s">
        <v>20</v>
      </c>
      <c r="C139" t="s">
        <v>23</v>
      </c>
      <c r="D139" t="s">
        <v>39</v>
      </c>
      <c r="E139">
        <v>300</v>
      </c>
      <c r="F139">
        <v>881</v>
      </c>
      <c r="G139" t="s">
        <v>24</v>
      </c>
      <c r="H139">
        <v>2006</v>
      </c>
      <c r="I139" t="s">
        <v>2</v>
      </c>
      <c r="J139" t="s">
        <v>554</v>
      </c>
      <c r="K139" t="s">
        <v>801</v>
      </c>
      <c r="L139" t="s">
        <v>802</v>
      </c>
      <c r="M139" t="s">
        <v>803</v>
      </c>
      <c r="N139" t="s">
        <v>601</v>
      </c>
    </row>
    <row r="140" spans="1:14" x14ac:dyDescent="0.25">
      <c r="A140" t="s">
        <v>179</v>
      </c>
      <c r="B140" t="s">
        <v>32</v>
      </c>
      <c r="C140" t="s">
        <v>23</v>
      </c>
      <c r="D140" t="s">
        <v>36</v>
      </c>
      <c r="E140">
        <v>100</v>
      </c>
      <c r="F140">
        <v>111</v>
      </c>
      <c r="G140" t="s">
        <v>27</v>
      </c>
      <c r="H140">
        <v>2003</v>
      </c>
      <c r="I140" t="s">
        <v>2</v>
      </c>
      <c r="J140" t="s">
        <v>639</v>
      </c>
      <c r="K140" t="s">
        <v>881</v>
      </c>
      <c r="L140" t="s">
        <v>641</v>
      </c>
      <c r="M140" t="s">
        <v>642</v>
      </c>
      <c r="N140" t="s">
        <v>809</v>
      </c>
    </row>
    <row r="141" spans="1:14" x14ac:dyDescent="0.25">
      <c r="A141" t="s">
        <v>180</v>
      </c>
      <c r="B141" t="s">
        <v>0</v>
      </c>
      <c r="C141" t="s">
        <v>21</v>
      </c>
      <c r="D141" t="s">
        <v>38</v>
      </c>
      <c r="E141">
        <v>350</v>
      </c>
      <c r="F141">
        <v>651</v>
      </c>
      <c r="G141" t="s">
        <v>24</v>
      </c>
      <c r="H141">
        <v>2008</v>
      </c>
      <c r="I141" t="s">
        <v>1</v>
      </c>
      <c r="J141" t="s">
        <v>549</v>
      </c>
      <c r="K141" t="s">
        <v>882</v>
      </c>
      <c r="L141" t="s">
        <v>842</v>
      </c>
      <c r="M141" t="s">
        <v>843</v>
      </c>
      <c r="N141" t="s">
        <v>844</v>
      </c>
    </row>
    <row r="142" spans="1:14" x14ac:dyDescent="0.25">
      <c r="A142" t="s">
        <v>181</v>
      </c>
      <c r="B142" t="s">
        <v>20</v>
      </c>
      <c r="C142" t="s">
        <v>21</v>
      </c>
      <c r="D142" t="s">
        <v>39</v>
      </c>
      <c r="E142">
        <v>250</v>
      </c>
      <c r="F142">
        <v>925</v>
      </c>
      <c r="G142" t="s">
        <v>28</v>
      </c>
      <c r="H142">
        <v>2003</v>
      </c>
      <c r="I142" t="s">
        <v>1</v>
      </c>
      <c r="J142" t="s">
        <v>709</v>
      </c>
      <c r="K142" t="s">
        <v>767</v>
      </c>
      <c r="L142" t="s">
        <v>711</v>
      </c>
      <c r="M142" t="s">
        <v>712</v>
      </c>
      <c r="N142" t="s">
        <v>883</v>
      </c>
    </row>
    <row r="143" spans="1:14" x14ac:dyDescent="0.25">
      <c r="A143" t="s">
        <v>182</v>
      </c>
      <c r="B143" t="s">
        <v>29</v>
      </c>
      <c r="C143" t="s">
        <v>21</v>
      </c>
      <c r="D143" t="s">
        <v>34</v>
      </c>
      <c r="E143">
        <v>650</v>
      </c>
      <c r="F143">
        <v>183</v>
      </c>
      <c r="G143" t="s">
        <v>22</v>
      </c>
      <c r="H143">
        <v>2003</v>
      </c>
      <c r="I143" t="s">
        <v>1</v>
      </c>
      <c r="J143" t="s">
        <v>579</v>
      </c>
      <c r="K143" t="s">
        <v>884</v>
      </c>
      <c r="L143" t="s">
        <v>581</v>
      </c>
      <c r="M143" t="s">
        <v>582</v>
      </c>
      <c r="N143" t="s">
        <v>885</v>
      </c>
    </row>
    <row r="144" spans="1:14" x14ac:dyDescent="0.25">
      <c r="A144" t="s">
        <v>183</v>
      </c>
      <c r="B144" t="s">
        <v>32</v>
      </c>
      <c r="C144" t="s">
        <v>40</v>
      </c>
      <c r="D144" t="s">
        <v>34</v>
      </c>
      <c r="E144">
        <v>100</v>
      </c>
      <c r="F144">
        <v>590</v>
      </c>
      <c r="G144" t="s">
        <v>27</v>
      </c>
      <c r="H144">
        <v>2007</v>
      </c>
      <c r="I144" t="s">
        <v>4</v>
      </c>
      <c r="J144" t="s">
        <v>618</v>
      </c>
      <c r="K144" t="s">
        <v>886</v>
      </c>
      <c r="L144" t="s">
        <v>887</v>
      </c>
      <c r="M144" t="s">
        <v>888</v>
      </c>
      <c r="N144" t="s">
        <v>889</v>
      </c>
    </row>
    <row r="145" spans="1:14" x14ac:dyDescent="0.25">
      <c r="A145" t="s">
        <v>184</v>
      </c>
      <c r="B145" t="s">
        <v>0</v>
      </c>
      <c r="C145" t="s">
        <v>21</v>
      </c>
      <c r="D145" t="s">
        <v>34</v>
      </c>
      <c r="E145">
        <v>350</v>
      </c>
      <c r="F145">
        <v>951</v>
      </c>
      <c r="G145" t="s">
        <v>27</v>
      </c>
      <c r="H145">
        <v>2007</v>
      </c>
      <c r="I145" t="s">
        <v>1</v>
      </c>
      <c r="J145" t="s">
        <v>618</v>
      </c>
      <c r="K145" t="s">
        <v>619</v>
      </c>
      <c r="L145" t="s">
        <v>679</v>
      </c>
      <c r="M145" t="s">
        <v>680</v>
      </c>
      <c r="N145" t="s">
        <v>889</v>
      </c>
    </row>
    <row r="146" spans="1:14" x14ac:dyDescent="0.25">
      <c r="A146" t="s">
        <v>185</v>
      </c>
      <c r="B146" t="s">
        <v>25</v>
      </c>
      <c r="C146" t="s">
        <v>23</v>
      </c>
      <c r="D146" t="s">
        <v>34</v>
      </c>
      <c r="E146">
        <v>550</v>
      </c>
      <c r="F146">
        <v>694</v>
      </c>
      <c r="G146" t="s">
        <v>24</v>
      </c>
      <c r="H146">
        <v>2008</v>
      </c>
      <c r="I146" t="s">
        <v>2</v>
      </c>
      <c r="J146" t="s">
        <v>549</v>
      </c>
      <c r="K146" t="s">
        <v>890</v>
      </c>
      <c r="L146" t="s">
        <v>551</v>
      </c>
      <c r="M146" t="s">
        <v>552</v>
      </c>
      <c r="N146" t="s">
        <v>853</v>
      </c>
    </row>
    <row r="147" spans="1:14" x14ac:dyDescent="0.25">
      <c r="A147" t="s">
        <v>186</v>
      </c>
      <c r="B147" t="s">
        <v>25</v>
      </c>
      <c r="C147" t="s">
        <v>23</v>
      </c>
      <c r="D147" t="s">
        <v>38</v>
      </c>
      <c r="E147">
        <v>550</v>
      </c>
      <c r="F147">
        <v>235</v>
      </c>
      <c r="G147" t="s">
        <v>24</v>
      </c>
      <c r="H147">
        <v>2006</v>
      </c>
      <c r="I147" t="s">
        <v>2</v>
      </c>
      <c r="J147" t="s">
        <v>554</v>
      </c>
      <c r="K147" t="s">
        <v>555</v>
      </c>
      <c r="L147" t="s">
        <v>802</v>
      </c>
      <c r="M147" t="s">
        <v>803</v>
      </c>
      <c r="N147" t="s">
        <v>667</v>
      </c>
    </row>
    <row r="148" spans="1:14" x14ac:dyDescent="0.25">
      <c r="A148" t="s">
        <v>187</v>
      </c>
      <c r="B148" t="s">
        <v>20</v>
      </c>
      <c r="C148" t="s">
        <v>21</v>
      </c>
      <c r="D148" t="s">
        <v>38</v>
      </c>
      <c r="E148">
        <v>250</v>
      </c>
      <c r="F148">
        <v>622</v>
      </c>
      <c r="G148" t="s">
        <v>27</v>
      </c>
      <c r="H148">
        <v>2003</v>
      </c>
      <c r="I148" t="s">
        <v>1</v>
      </c>
      <c r="J148" t="s">
        <v>639</v>
      </c>
      <c r="K148" t="s">
        <v>891</v>
      </c>
      <c r="L148" t="s">
        <v>845</v>
      </c>
      <c r="M148" t="s">
        <v>846</v>
      </c>
      <c r="N148" t="s">
        <v>892</v>
      </c>
    </row>
    <row r="149" spans="1:14" x14ac:dyDescent="0.25">
      <c r="A149" t="s">
        <v>188</v>
      </c>
      <c r="B149" t="s">
        <v>0</v>
      </c>
      <c r="C149" t="s">
        <v>23</v>
      </c>
      <c r="D149" t="s">
        <v>37</v>
      </c>
      <c r="E149">
        <v>350</v>
      </c>
      <c r="F149">
        <v>237</v>
      </c>
      <c r="G149" t="s">
        <v>27</v>
      </c>
      <c r="H149">
        <v>2008</v>
      </c>
      <c r="I149" t="s">
        <v>2</v>
      </c>
      <c r="J149" t="s">
        <v>669</v>
      </c>
      <c r="K149" t="s">
        <v>893</v>
      </c>
      <c r="L149" t="s">
        <v>744</v>
      </c>
      <c r="M149" t="s">
        <v>745</v>
      </c>
      <c r="N149" t="s">
        <v>894</v>
      </c>
    </row>
    <row r="150" spans="1:14" x14ac:dyDescent="0.25">
      <c r="A150" t="s">
        <v>189</v>
      </c>
      <c r="B150" t="s">
        <v>0</v>
      </c>
      <c r="C150" t="s">
        <v>23</v>
      </c>
      <c r="D150" t="s">
        <v>37</v>
      </c>
      <c r="E150">
        <v>300</v>
      </c>
      <c r="F150">
        <v>98</v>
      </c>
      <c r="G150" t="s">
        <v>28</v>
      </c>
      <c r="H150">
        <v>2003</v>
      </c>
      <c r="I150" t="s">
        <v>2</v>
      </c>
      <c r="J150" t="s">
        <v>709</v>
      </c>
      <c r="K150" t="s">
        <v>895</v>
      </c>
      <c r="L150" t="s">
        <v>810</v>
      </c>
      <c r="M150" t="s">
        <v>811</v>
      </c>
      <c r="N150" t="s">
        <v>896</v>
      </c>
    </row>
    <row r="151" spans="1:14" x14ac:dyDescent="0.25">
      <c r="A151" t="s">
        <v>190</v>
      </c>
      <c r="B151" t="s">
        <v>25</v>
      </c>
      <c r="C151" t="s">
        <v>23</v>
      </c>
      <c r="D151" t="s">
        <v>39</v>
      </c>
      <c r="E151">
        <v>550</v>
      </c>
      <c r="F151">
        <v>868</v>
      </c>
      <c r="G151" t="s">
        <v>22</v>
      </c>
      <c r="H151">
        <v>2003</v>
      </c>
      <c r="I151" t="s">
        <v>2</v>
      </c>
      <c r="J151" t="s">
        <v>579</v>
      </c>
      <c r="K151" t="s">
        <v>897</v>
      </c>
      <c r="L151" t="s">
        <v>834</v>
      </c>
      <c r="M151" t="s">
        <v>835</v>
      </c>
      <c r="N151" t="s">
        <v>813</v>
      </c>
    </row>
    <row r="152" spans="1:14" x14ac:dyDescent="0.25">
      <c r="A152" t="s">
        <v>191</v>
      </c>
      <c r="B152" t="s">
        <v>32</v>
      </c>
      <c r="C152" t="s">
        <v>23</v>
      </c>
      <c r="D152" t="s">
        <v>36</v>
      </c>
      <c r="E152">
        <v>100</v>
      </c>
      <c r="F152">
        <v>77</v>
      </c>
      <c r="G152" t="s">
        <v>27</v>
      </c>
      <c r="H152">
        <v>2006</v>
      </c>
      <c r="I152" t="s">
        <v>2</v>
      </c>
      <c r="J152" t="s">
        <v>564</v>
      </c>
      <c r="K152" t="s">
        <v>721</v>
      </c>
      <c r="L152" t="s">
        <v>627</v>
      </c>
      <c r="M152" t="s">
        <v>628</v>
      </c>
      <c r="N152" t="s">
        <v>719</v>
      </c>
    </row>
    <row r="153" spans="1:14" x14ac:dyDescent="0.25">
      <c r="A153" t="s">
        <v>192</v>
      </c>
      <c r="B153" t="s">
        <v>32</v>
      </c>
      <c r="C153" t="s">
        <v>33</v>
      </c>
      <c r="D153" t="s">
        <v>36</v>
      </c>
      <c r="E153">
        <v>150</v>
      </c>
      <c r="F153">
        <v>420</v>
      </c>
      <c r="G153" t="s">
        <v>24</v>
      </c>
      <c r="H153">
        <v>2004</v>
      </c>
      <c r="I153" t="s">
        <v>5</v>
      </c>
      <c r="J153" t="s">
        <v>607</v>
      </c>
      <c r="K153" t="s">
        <v>608</v>
      </c>
      <c r="L153" t="s">
        <v>898</v>
      </c>
      <c r="M153" t="s">
        <v>899</v>
      </c>
      <c r="N153" t="s">
        <v>615</v>
      </c>
    </row>
    <row r="154" spans="1:14" x14ac:dyDescent="0.25">
      <c r="A154" t="s">
        <v>193</v>
      </c>
      <c r="B154" t="s">
        <v>32</v>
      </c>
      <c r="C154" t="s">
        <v>40</v>
      </c>
      <c r="D154" t="s">
        <v>36</v>
      </c>
      <c r="E154">
        <v>100</v>
      </c>
      <c r="F154">
        <v>949</v>
      </c>
      <c r="G154" t="s">
        <v>28</v>
      </c>
      <c r="H154">
        <v>2003</v>
      </c>
      <c r="I154" t="s">
        <v>4</v>
      </c>
      <c r="J154" t="s">
        <v>709</v>
      </c>
      <c r="K154" t="s">
        <v>868</v>
      </c>
      <c r="L154" t="s">
        <v>869</v>
      </c>
      <c r="M154" t="s">
        <v>870</v>
      </c>
      <c r="N154" t="s">
        <v>871</v>
      </c>
    </row>
    <row r="155" spans="1:14" x14ac:dyDescent="0.25">
      <c r="A155" t="s">
        <v>194</v>
      </c>
      <c r="B155" t="s">
        <v>20</v>
      </c>
      <c r="C155" t="s">
        <v>26</v>
      </c>
      <c r="D155" t="s">
        <v>38</v>
      </c>
      <c r="E155">
        <v>250</v>
      </c>
      <c r="F155">
        <v>930</v>
      </c>
      <c r="G155" t="s">
        <v>24</v>
      </c>
      <c r="H155">
        <v>2005</v>
      </c>
      <c r="I155" t="s">
        <v>3</v>
      </c>
      <c r="J155" t="s">
        <v>731</v>
      </c>
      <c r="K155" t="s">
        <v>900</v>
      </c>
      <c r="L155" t="s">
        <v>901</v>
      </c>
      <c r="M155" t="s">
        <v>902</v>
      </c>
      <c r="N155" t="s">
        <v>735</v>
      </c>
    </row>
    <row r="156" spans="1:14" x14ac:dyDescent="0.25">
      <c r="A156" t="s">
        <v>195</v>
      </c>
      <c r="B156" t="s">
        <v>0</v>
      </c>
      <c r="C156" t="s">
        <v>23</v>
      </c>
      <c r="D156" t="s">
        <v>37</v>
      </c>
      <c r="E156">
        <v>300</v>
      </c>
      <c r="F156">
        <v>242</v>
      </c>
      <c r="G156" t="s">
        <v>28</v>
      </c>
      <c r="H156">
        <v>2003</v>
      </c>
      <c r="I156" t="s">
        <v>2</v>
      </c>
      <c r="J156" t="s">
        <v>709</v>
      </c>
      <c r="K156" t="s">
        <v>895</v>
      </c>
      <c r="L156" t="s">
        <v>810</v>
      </c>
      <c r="M156" t="s">
        <v>811</v>
      </c>
      <c r="N156" t="s">
        <v>896</v>
      </c>
    </row>
    <row r="157" spans="1:14" x14ac:dyDescent="0.25">
      <c r="A157" t="s">
        <v>196</v>
      </c>
      <c r="B157" t="s">
        <v>31</v>
      </c>
      <c r="C157" t="s">
        <v>23</v>
      </c>
      <c r="D157" t="s">
        <v>36</v>
      </c>
      <c r="E157">
        <v>700</v>
      </c>
      <c r="F157">
        <v>273</v>
      </c>
      <c r="G157" t="s">
        <v>27</v>
      </c>
      <c r="H157">
        <v>2005</v>
      </c>
      <c r="I157" t="s">
        <v>2</v>
      </c>
      <c r="J157" t="s">
        <v>588</v>
      </c>
      <c r="K157" t="s">
        <v>819</v>
      </c>
      <c r="L157" t="s">
        <v>799</v>
      </c>
      <c r="M157" t="s">
        <v>800</v>
      </c>
      <c r="N157" t="s">
        <v>903</v>
      </c>
    </row>
    <row r="158" spans="1:14" x14ac:dyDescent="0.25">
      <c r="A158" t="s">
        <v>197</v>
      </c>
      <c r="B158" t="s">
        <v>0</v>
      </c>
      <c r="C158" t="s">
        <v>21</v>
      </c>
      <c r="D158" t="s">
        <v>34</v>
      </c>
      <c r="E158">
        <v>400</v>
      </c>
      <c r="F158">
        <v>161</v>
      </c>
      <c r="G158" t="s">
        <v>27</v>
      </c>
      <c r="H158">
        <v>2005</v>
      </c>
      <c r="I158" t="s">
        <v>1</v>
      </c>
      <c r="J158" t="s">
        <v>588</v>
      </c>
      <c r="K158" t="s">
        <v>904</v>
      </c>
      <c r="L158" t="s">
        <v>590</v>
      </c>
      <c r="M158" t="s">
        <v>591</v>
      </c>
      <c r="N158" t="s">
        <v>820</v>
      </c>
    </row>
    <row r="159" spans="1:14" x14ac:dyDescent="0.25">
      <c r="A159" t="s">
        <v>198</v>
      </c>
      <c r="B159" t="s">
        <v>0</v>
      </c>
      <c r="C159" t="s">
        <v>23</v>
      </c>
      <c r="D159" t="s">
        <v>36</v>
      </c>
      <c r="E159">
        <v>400</v>
      </c>
      <c r="F159">
        <v>152</v>
      </c>
      <c r="G159" t="s">
        <v>22</v>
      </c>
      <c r="H159">
        <v>2005</v>
      </c>
      <c r="I159" t="s">
        <v>2</v>
      </c>
      <c r="J159" t="s">
        <v>574</v>
      </c>
      <c r="K159" t="s">
        <v>905</v>
      </c>
      <c r="L159" t="s">
        <v>576</v>
      </c>
      <c r="M159" t="s">
        <v>577</v>
      </c>
      <c r="N159" t="s">
        <v>867</v>
      </c>
    </row>
    <row r="160" spans="1:14" x14ac:dyDescent="0.25">
      <c r="A160" t="s">
        <v>199</v>
      </c>
      <c r="B160" t="s">
        <v>0</v>
      </c>
      <c r="C160" t="s">
        <v>21</v>
      </c>
      <c r="D160" t="s">
        <v>38</v>
      </c>
      <c r="E160">
        <v>350</v>
      </c>
      <c r="F160">
        <v>700</v>
      </c>
      <c r="G160" t="s">
        <v>24</v>
      </c>
      <c r="H160">
        <v>2008</v>
      </c>
      <c r="I160" t="s">
        <v>1</v>
      </c>
      <c r="J160" t="s">
        <v>549</v>
      </c>
      <c r="K160" t="s">
        <v>882</v>
      </c>
      <c r="L160" t="s">
        <v>842</v>
      </c>
      <c r="M160" t="s">
        <v>843</v>
      </c>
      <c r="N160" t="s">
        <v>844</v>
      </c>
    </row>
    <row r="161" spans="1:14" x14ac:dyDescent="0.25">
      <c r="A161" t="s">
        <v>200</v>
      </c>
      <c r="B161" t="s">
        <v>20</v>
      </c>
      <c r="C161" t="s">
        <v>23</v>
      </c>
      <c r="D161" t="s">
        <v>37</v>
      </c>
      <c r="E161">
        <v>300</v>
      </c>
      <c r="F161">
        <v>633</v>
      </c>
      <c r="G161" t="s">
        <v>24</v>
      </c>
      <c r="H161">
        <v>2006</v>
      </c>
      <c r="I161" t="s">
        <v>2</v>
      </c>
      <c r="J161" t="s">
        <v>554</v>
      </c>
      <c r="K161" t="s">
        <v>801</v>
      </c>
      <c r="L161" t="s">
        <v>802</v>
      </c>
      <c r="M161" t="s">
        <v>803</v>
      </c>
      <c r="N161" t="s">
        <v>906</v>
      </c>
    </row>
    <row r="162" spans="1:14" x14ac:dyDescent="0.25">
      <c r="A162" t="s">
        <v>201</v>
      </c>
      <c r="B162" t="s">
        <v>32</v>
      </c>
      <c r="C162" t="s">
        <v>40</v>
      </c>
      <c r="D162" t="s">
        <v>39</v>
      </c>
      <c r="E162">
        <v>100</v>
      </c>
      <c r="F162">
        <v>670</v>
      </c>
      <c r="G162" t="s">
        <v>24</v>
      </c>
      <c r="H162">
        <v>2003</v>
      </c>
      <c r="I162" t="s">
        <v>4</v>
      </c>
      <c r="J162" t="s">
        <v>689</v>
      </c>
      <c r="K162" t="s">
        <v>700</v>
      </c>
      <c r="L162" t="s">
        <v>907</v>
      </c>
      <c r="M162" t="s">
        <v>908</v>
      </c>
      <c r="N162" t="s">
        <v>703</v>
      </c>
    </row>
    <row r="163" spans="1:14" x14ac:dyDescent="0.25">
      <c r="A163" t="s">
        <v>202</v>
      </c>
      <c r="B163" t="s">
        <v>29</v>
      </c>
      <c r="C163" t="s">
        <v>23</v>
      </c>
      <c r="D163" t="s">
        <v>36</v>
      </c>
      <c r="E163">
        <v>650</v>
      </c>
      <c r="F163">
        <v>918</v>
      </c>
      <c r="G163" t="s">
        <v>22</v>
      </c>
      <c r="H163">
        <v>2004</v>
      </c>
      <c r="I163" t="s">
        <v>2</v>
      </c>
      <c r="J163" t="s">
        <v>784</v>
      </c>
      <c r="K163" t="s">
        <v>909</v>
      </c>
      <c r="L163" t="s">
        <v>815</v>
      </c>
      <c r="M163" t="s">
        <v>816</v>
      </c>
      <c r="N163" t="s">
        <v>817</v>
      </c>
    </row>
    <row r="164" spans="1:14" x14ac:dyDescent="0.25">
      <c r="A164" t="s">
        <v>203</v>
      </c>
      <c r="B164" t="s">
        <v>30</v>
      </c>
      <c r="C164" t="s">
        <v>23</v>
      </c>
      <c r="D164" t="s">
        <v>34</v>
      </c>
      <c r="E164">
        <v>500</v>
      </c>
      <c r="F164">
        <v>287</v>
      </c>
      <c r="G164" t="s">
        <v>28</v>
      </c>
      <c r="H164">
        <v>2005</v>
      </c>
      <c r="I164" t="s">
        <v>2</v>
      </c>
      <c r="J164" t="s">
        <v>629</v>
      </c>
      <c r="K164" t="s">
        <v>910</v>
      </c>
      <c r="L164" t="s">
        <v>736</v>
      </c>
      <c r="M164" t="s">
        <v>737</v>
      </c>
      <c r="N164" t="s">
        <v>911</v>
      </c>
    </row>
    <row r="165" spans="1:14" x14ac:dyDescent="0.25">
      <c r="A165" t="s">
        <v>204</v>
      </c>
      <c r="B165" t="s">
        <v>25</v>
      </c>
      <c r="C165" t="s">
        <v>26</v>
      </c>
      <c r="D165" t="s">
        <v>36</v>
      </c>
      <c r="E165">
        <v>600</v>
      </c>
      <c r="F165">
        <v>24</v>
      </c>
      <c r="G165" t="s">
        <v>24</v>
      </c>
      <c r="H165">
        <v>2003</v>
      </c>
      <c r="I165" t="s">
        <v>3</v>
      </c>
      <c r="J165" t="s">
        <v>689</v>
      </c>
      <c r="K165" t="s">
        <v>912</v>
      </c>
      <c r="L165" t="s">
        <v>725</v>
      </c>
      <c r="M165" t="s">
        <v>726</v>
      </c>
      <c r="N165" t="s">
        <v>913</v>
      </c>
    </row>
    <row r="166" spans="1:14" x14ac:dyDescent="0.25">
      <c r="A166" t="s">
        <v>205</v>
      </c>
      <c r="B166" t="s">
        <v>32</v>
      </c>
      <c r="C166" t="s">
        <v>26</v>
      </c>
      <c r="D166" t="s">
        <v>36</v>
      </c>
      <c r="E166">
        <v>150</v>
      </c>
      <c r="F166">
        <v>620</v>
      </c>
      <c r="G166" t="s">
        <v>24</v>
      </c>
      <c r="H166">
        <v>2008</v>
      </c>
      <c r="I166" t="s">
        <v>3</v>
      </c>
      <c r="J166" t="s">
        <v>549</v>
      </c>
      <c r="K166" t="s">
        <v>616</v>
      </c>
      <c r="L166" t="s">
        <v>851</v>
      </c>
      <c r="M166" t="s">
        <v>852</v>
      </c>
      <c r="N166" t="s">
        <v>914</v>
      </c>
    </row>
    <row r="167" spans="1:14" x14ac:dyDescent="0.25">
      <c r="A167" t="s">
        <v>206</v>
      </c>
      <c r="B167" t="s">
        <v>25</v>
      </c>
      <c r="C167" t="s">
        <v>26</v>
      </c>
      <c r="D167" t="s">
        <v>38</v>
      </c>
      <c r="E167">
        <v>600</v>
      </c>
      <c r="F167">
        <v>334</v>
      </c>
      <c r="G167" t="s">
        <v>27</v>
      </c>
      <c r="H167">
        <v>2005</v>
      </c>
      <c r="I167" t="s">
        <v>3</v>
      </c>
      <c r="J167" t="s">
        <v>588</v>
      </c>
      <c r="K167" t="s">
        <v>623</v>
      </c>
      <c r="L167" t="s">
        <v>624</v>
      </c>
      <c r="M167" t="s">
        <v>625</v>
      </c>
      <c r="N167" t="s">
        <v>720</v>
      </c>
    </row>
    <row r="168" spans="1:14" x14ac:dyDescent="0.25">
      <c r="A168" t="s">
        <v>207</v>
      </c>
      <c r="B168" t="s">
        <v>30</v>
      </c>
      <c r="C168" t="s">
        <v>26</v>
      </c>
      <c r="D168" t="s">
        <v>38</v>
      </c>
      <c r="E168">
        <v>450</v>
      </c>
      <c r="F168">
        <v>920</v>
      </c>
      <c r="G168" t="s">
        <v>22</v>
      </c>
      <c r="H168">
        <v>2005</v>
      </c>
      <c r="I168" t="s">
        <v>3</v>
      </c>
      <c r="J168" t="s">
        <v>574</v>
      </c>
      <c r="K168" t="s">
        <v>584</v>
      </c>
      <c r="L168" t="s">
        <v>585</v>
      </c>
      <c r="M168" t="s">
        <v>586</v>
      </c>
      <c r="N168" t="s">
        <v>823</v>
      </c>
    </row>
    <row r="169" spans="1:14" x14ac:dyDescent="0.25">
      <c r="A169" t="s">
        <v>208</v>
      </c>
      <c r="B169" t="s">
        <v>0</v>
      </c>
      <c r="C169" t="s">
        <v>26</v>
      </c>
      <c r="D169" t="s">
        <v>36</v>
      </c>
      <c r="E169">
        <v>450</v>
      </c>
      <c r="F169">
        <v>255</v>
      </c>
      <c r="G169" t="s">
        <v>22</v>
      </c>
      <c r="H169">
        <v>2003</v>
      </c>
      <c r="I169" t="s">
        <v>3</v>
      </c>
      <c r="J169" t="s">
        <v>579</v>
      </c>
      <c r="K169" t="s">
        <v>833</v>
      </c>
      <c r="L169" t="s">
        <v>915</v>
      </c>
      <c r="M169" t="s">
        <v>916</v>
      </c>
      <c r="N169" t="s">
        <v>854</v>
      </c>
    </row>
    <row r="170" spans="1:14" x14ac:dyDescent="0.25">
      <c r="A170" t="s">
        <v>209</v>
      </c>
      <c r="B170" t="s">
        <v>20</v>
      </c>
      <c r="C170" t="s">
        <v>23</v>
      </c>
      <c r="D170" t="s">
        <v>36</v>
      </c>
      <c r="E170">
        <v>300</v>
      </c>
      <c r="F170">
        <v>525</v>
      </c>
      <c r="G170" t="s">
        <v>22</v>
      </c>
      <c r="H170">
        <v>2005</v>
      </c>
      <c r="I170" t="s">
        <v>2</v>
      </c>
      <c r="J170" t="s">
        <v>574</v>
      </c>
      <c r="K170" t="s">
        <v>864</v>
      </c>
      <c r="L170" t="s">
        <v>576</v>
      </c>
      <c r="M170" t="s">
        <v>577</v>
      </c>
      <c r="N170" t="s">
        <v>867</v>
      </c>
    </row>
    <row r="171" spans="1:14" x14ac:dyDescent="0.25">
      <c r="A171" t="s">
        <v>210</v>
      </c>
      <c r="B171" t="s">
        <v>30</v>
      </c>
      <c r="C171" t="s">
        <v>26</v>
      </c>
      <c r="D171" t="s">
        <v>39</v>
      </c>
      <c r="E171">
        <v>450</v>
      </c>
      <c r="F171">
        <v>897</v>
      </c>
      <c r="G171" t="s">
        <v>27</v>
      </c>
      <c r="H171">
        <v>2007</v>
      </c>
      <c r="I171" t="s">
        <v>3</v>
      </c>
      <c r="J171" t="s">
        <v>618</v>
      </c>
      <c r="K171" t="s">
        <v>917</v>
      </c>
      <c r="L171" t="s">
        <v>918</v>
      </c>
      <c r="M171" t="s">
        <v>919</v>
      </c>
      <c r="N171" t="s">
        <v>659</v>
      </c>
    </row>
    <row r="172" spans="1:14" x14ac:dyDescent="0.25">
      <c r="A172" t="s">
        <v>211</v>
      </c>
      <c r="B172" t="s">
        <v>20</v>
      </c>
      <c r="C172" t="s">
        <v>21</v>
      </c>
      <c r="D172" t="s">
        <v>34</v>
      </c>
      <c r="E172">
        <v>200</v>
      </c>
      <c r="F172">
        <v>973</v>
      </c>
      <c r="G172" t="s">
        <v>28</v>
      </c>
      <c r="H172">
        <v>2003</v>
      </c>
      <c r="I172" t="s">
        <v>1</v>
      </c>
      <c r="J172" t="s">
        <v>709</v>
      </c>
      <c r="K172" t="s">
        <v>767</v>
      </c>
      <c r="L172" t="s">
        <v>711</v>
      </c>
      <c r="M172" t="s">
        <v>712</v>
      </c>
      <c r="N172" t="s">
        <v>713</v>
      </c>
    </row>
    <row r="173" spans="1:14" x14ac:dyDescent="0.25">
      <c r="A173" t="s">
        <v>212</v>
      </c>
      <c r="B173" t="s">
        <v>0</v>
      </c>
      <c r="C173" t="s">
        <v>23</v>
      </c>
      <c r="D173" t="s">
        <v>37</v>
      </c>
      <c r="E173">
        <v>350</v>
      </c>
      <c r="F173">
        <v>530</v>
      </c>
      <c r="G173" t="s">
        <v>22</v>
      </c>
      <c r="H173">
        <v>2004</v>
      </c>
      <c r="I173" t="s">
        <v>2</v>
      </c>
      <c r="J173" t="s">
        <v>784</v>
      </c>
      <c r="K173" t="s">
        <v>814</v>
      </c>
      <c r="L173" t="s">
        <v>815</v>
      </c>
      <c r="M173" t="s">
        <v>816</v>
      </c>
      <c r="N173" t="s">
        <v>862</v>
      </c>
    </row>
    <row r="174" spans="1:14" x14ac:dyDescent="0.25">
      <c r="A174" t="s">
        <v>213</v>
      </c>
      <c r="B174" t="s">
        <v>20</v>
      </c>
      <c r="C174" t="s">
        <v>21</v>
      </c>
      <c r="D174" t="s">
        <v>36</v>
      </c>
      <c r="E174">
        <v>250</v>
      </c>
      <c r="F174">
        <v>985</v>
      </c>
      <c r="G174" t="s">
        <v>27</v>
      </c>
      <c r="H174">
        <v>2007</v>
      </c>
      <c r="I174" t="s">
        <v>1</v>
      </c>
      <c r="J174" t="s">
        <v>618</v>
      </c>
      <c r="K174" t="s">
        <v>920</v>
      </c>
      <c r="L174" t="s">
        <v>679</v>
      </c>
      <c r="M174" t="s">
        <v>680</v>
      </c>
      <c r="N174" t="s">
        <v>921</v>
      </c>
    </row>
    <row r="175" spans="1:14" x14ac:dyDescent="0.25">
      <c r="A175" t="s">
        <v>214</v>
      </c>
      <c r="B175" t="s">
        <v>20</v>
      </c>
      <c r="C175" t="s">
        <v>26</v>
      </c>
      <c r="D175" t="s">
        <v>39</v>
      </c>
      <c r="E175">
        <v>250</v>
      </c>
      <c r="F175">
        <v>193</v>
      </c>
      <c r="G175" t="s">
        <v>27</v>
      </c>
      <c r="H175">
        <v>2006</v>
      </c>
      <c r="I175" t="s">
        <v>3</v>
      </c>
      <c r="J175" t="s">
        <v>564</v>
      </c>
      <c r="K175" t="s">
        <v>565</v>
      </c>
      <c r="L175" t="s">
        <v>922</v>
      </c>
      <c r="M175" t="s">
        <v>923</v>
      </c>
      <c r="N175" t="s">
        <v>859</v>
      </c>
    </row>
    <row r="176" spans="1:14" x14ac:dyDescent="0.25">
      <c r="A176" t="s">
        <v>215</v>
      </c>
      <c r="B176" t="s">
        <v>32</v>
      </c>
      <c r="C176" t="s">
        <v>40</v>
      </c>
      <c r="D176" t="s">
        <v>36</v>
      </c>
      <c r="E176">
        <v>100</v>
      </c>
      <c r="F176">
        <v>201</v>
      </c>
      <c r="G176" t="s">
        <v>28</v>
      </c>
      <c r="H176">
        <v>2006</v>
      </c>
      <c r="I176" t="s">
        <v>4</v>
      </c>
      <c r="J176" t="s">
        <v>649</v>
      </c>
      <c r="K176" t="s">
        <v>924</v>
      </c>
      <c r="L176" t="s">
        <v>925</v>
      </c>
      <c r="M176" t="s">
        <v>926</v>
      </c>
      <c r="N176" t="s">
        <v>760</v>
      </c>
    </row>
    <row r="177" spans="1:14" x14ac:dyDescent="0.25">
      <c r="A177" t="s">
        <v>216</v>
      </c>
      <c r="B177" t="s">
        <v>20</v>
      </c>
      <c r="C177" t="s">
        <v>26</v>
      </c>
      <c r="D177" t="s">
        <v>39</v>
      </c>
      <c r="E177">
        <v>250</v>
      </c>
      <c r="F177">
        <v>929</v>
      </c>
      <c r="G177" t="s">
        <v>22</v>
      </c>
      <c r="H177">
        <v>2004</v>
      </c>
      <c r="I177" t="s">
        <v>3</v>
      </c>
      <c r="J177" t="s">
        <v>784</v>
      </c>
      <c r="K177" t="s">
        <v>927</v>
      </c>
      <c r="L177" t="s">
        <v>786</v>
      </c>
      <c r="M177" t="s">
        <v>787</v>
      </c>
      <c r="N177" t="s">
        <v>928</v>
      </c>
    </row>
    <row r="178" spans="1:14" x14ac:dyDescent="0.25">
      <c r="A178" t="s">
        <v>217</v>
      </c>
      <c r="B178" t="s">
        <v>25</v>
      </c>
      <c r="C178" t="s">
        <v>23</v>
      </c>
      <c r="D178" t="s">
        <v>36</v>
      </c>
      <c r="E178">
        <v>550</v>
      </c>
      <c r="F178">
        <v>442</v>
      </c>
      <c r="G178" t="s">
        <v>22</v>
      </c>
      <c r="H178">
        <v>2005</v>
      </c>
      <c r="I178" t="s">
        <v>2</v>
      </c>
      <c r="J178" t="s">
        <v>574</v>
      </c>
      <c r="K178" t="s">
        <v>818</v>
      </c>
      <c r="L178" t="s">
        <v>576</v>
      </c>
      <c r="M178" t="s">
        <v>577</v>
      </c>
      <c r="N178" t="s">
        <v>867</v>
      </c>
    </row>
    <row r="179" spans="1:14" x14ac:dyDescent="0.25">
      <c r="A179" t="s">
        <v>218</v>
      </c>
      <c r="B179" t="s">
        <v>30</v>
      </c>
      <c r="C179" t="s">
        <v>23</v>
      </c>
      <c r="D179" t="s">
        <v>36</v>
      </c>
      <c r="E179">
        <v>500</v>
      </c>
      <c r="F179">
        <v>62</v>
      </c>
      <c r="G179" t="s">
        <v>22</v>
      </c>
      <c r="H179">
        <v>2003</v>
      </c>
      <c r="I179" t="s">
        <v>2</v>
      </c>
      <c r="J179" t="s">
        <v>579</v>
      </c>
      <c r="K179" t="s">
        <v>812</v>
      </c>
      <c r="L179" t="s">
        <v>834</v>
      </c>
      <c r="M179" t="s">
        <v>835</v>
      </c>
      <c r="N179" t="s">
        <v>854</v>
      </c>
    </row>
    <row r="180" spans="1:14" x14ac:dyDescent="0.25">
      <c r="A180" t="s">
        <v>219</v>
      </c>
      <c r="B180" t="s">
        <v>0</v>
      </c>
      <c r="C180" t="s">
        <v>23</v>
      </c>
      <c r="D180" t="s">
        <v>39</v>
      </c>
      <c r="E180">
        <v>300</v>
      </c>
      <c r="F180">
        <v>731</v>
      </c>
      <c r="G180" t="s">
        <v>22</v>
      </c>
      <c r="H180">
        <v>2003</v>
      </c>
      <c r="I180" t="s">
        <v>2</v>
      </c>
      <c r="J180" t="s">
        <v>579</v>
      </c>
      <c r="K180" t="s">
        <v>833</v>
      </c>
      <c r="L180" t="s">
        <v>834</v>
      </c>
      <c r="M180" t="s">
        <v>835</v>
      </c>
      <c r="N180" t="s">
        <v>813</v>
      </c>
    </row>
    <row r="181" spans="1:14" x14ac:dyDescent="0.25">
      <c r="A181" t="s">
        <v>220</v>
      </c>
      <c r="B181" t="s">
        <v>30</v>
      </c>
      <c r="C181" t="s">
        <v>26</v>
      </c>
      <c r="D181" t="s">
        <v>37</v>
      </c>
      <c r="E181">
        <v>450</v>
      </c>
      <c r="F181">
        <v>62</v>
      </c>
      <c r="G181" t="s">
        <v>27</v>
      </c>
      <c r="H181">
        <v>2008</v>
      </c>
      <c r="I181" t="s">
        <v>3</v>
      </c>
      <c r="J181" t="s">
        <v>669</v>
      </c>
      <c r="K181" t="s">
        <v>831</v>
      </c>
      <c r="L181" t="s">
        <v>929</v>
      </c>
      <c r="M181" t="s">
        <v>930</v>
      </c>
      <c r="N181" t="s">
        <v>894</v>
      </c>
    </row>
    <row r="182" spans="1:14" x14ac:dyDescent="0.25">
      <c r="A182" t="s">
        <v>221</v>
      </c>
      <c r="B182" t="s">
        <v>25</v>
      </c>
      <c r="C182" t="s">
        <v>23</v>
      </c>
      <c r="D182" t="s">
        <v>37</v>
      </c>
      <c r="E182">
        <v>550</v>
      </c>
      <c r="F182">
        <v>190</v>
      </c>
      <c r="G182" t="s">
        <v>22</v>
      </c>
      <c r="H182">
        <v>2003</v>
      </c>
      <c r="I182" t="s">
        <v>2</v>
      </c>
      <c r="J182" t="s">
        <v>579</v>
      </c>
      <c r="K182" t="s">
        <v>897</v>
      </c>
      <c r="L182" t="s">
        <v>834</v>
      </c>
      <c r="M182" t="s">
        <v>835</v>
      </c>
      <c r="N182" t="s">
        <v>583</v>
      </c>
    </row>
    <row r="183" spans="1:14" x14ac:dyDescent="0.25">
      <c r="A183" t="s">
        <v>222</v>
      </c>
      <c r="B183" t="s">
        <v>29</v>
      </c>
      <c r="C183" t="s">
        <v>23</v>
      </c>
      <c r="D183" t="s">
        <v>36</v>
      </c>
      <c r="E183">
        <v>650</v>
      </c>
      <c r="F183">
        <v>159</v>
      </c>
      <c r="G183" t="s">
        <v>28</v>
      </c>
      <c r="H183">
        <v>2007</v>
      </c>
      <c r="I183" t="s">
        <v>2</v>
      </c>
      <c r="J183" t="s">
        <v>569</v>
      </c>
      <c r="K183" t="s">
        <v>931</v>
      </c>
      <c r="L183" t="s">
        <v>571</v>
      </c>
      <c r="M183" t="s">
        <v>572</v>
      </c>
      <c r="N183" t="s">
        <v>932</v>
      </c>
    </row>
    <row r="184" spans="1:14" x14ac:dyDescent="0.25">
      <c r="A184" t="s">
        <v>223</v>
      </c>
      <c r="B184" t="s">
        <v>29</v>
      </c>
      <c r="C184" t="s">
        <v>21</v>
      </c>
      <c r="D184" t="s">
        <v>37</v>
      </c>
      <c r="E184">
        <v>650</v>
      </c>
      <c r="F184">
        <v>263</v>
      </c>
      <c r="G184" t="s">
        <v>22</v>
      </c>
      <c r="H184">
        <v>2006</v>
      </c>
      <c r="I184" t="s">
        <v>1</v>
      </c>
      <c r="J184" t="s">
        <v>544</v>
      </c>
      <c r="K184" t="s">
        <v>933</v>
      </c>
      <c r="L184" t="s">
        <v>546</v>
      </c>
      <c r="M184" t="s">
        <v>547</v>
      </c>
      <c r="N184" t="s">
        <v>934</v>
      </c>
    </row>
    <row r="185" spans="1:14" x14ac:dyDescent="0.25">
      <c r="A185" t="s">
        <v>224</v>
      </c>
      <c r="B185" t="s">
        <v>0</v>
      </c>
      <c r="C185" t="s">
        <v>21</v>
      </c>
      <c r="D185" t="s">
        <v>39</v>
      </c>
      <c r="E185">
        <v>350</v>
      </c>
      <c r="F185">
        <v>284</v>
      </c>
      <c r="G185" t="s">
        <v>22</v>
      </c>
      <c r="H185">
        <v>2006</v>
      </c>
      <c r="I185" t="s">
        <v>1</v>
      </c>
      <c r="J185" t="s">
        <v>544</v>
      </c>
      <c r="K185" t="s">
        <v>668</v>
      </c>
      <c r="L185" t="s">
        <v>546</v>
      </c>
      <c r="M185" t="s">
        <v>547</v>
      </c>
      <c r="N185" t="s">
        <v>740</v>
      </c>
    </row>
    <row r="186" spans="1:14" x14ac:dyDescent="0.25">
      <c r="A186" t="s">
        <v>225</v>
      </c>
      <c r="B186" t="s">
        <v>0</v>
      </c>
      <c r="C186" t="s">
        <v>23</v>
      </c>
      <c r="D186" t="s">
        <v>38</v>
      </c>
      <c r="E186">
        <v>300</v>
      </c>
      <c r="F186">
        <v>865</v>
      </c>
      <c r="G186" t="s">
        <v>22</v>
      </c>
      <c r="H186">
        <v>2003</v>
      </c>
      <c r="I186" t="s">
        <v>2</v>
      </c>
      <c r="J186" t="s">
        <v>579</v>
      </c>
      <c r="K186" t="s">
        <v>833</v>
      </c>
      <c r="L186" t="s">
        <v>834</v>
      </c>
      <c r="M186" t="s">
        <v>835</v>
      </c>
      <c r="N186" t="s">
        <v>935</v>
      </c>
    </row>
    <row r="187" spans="1:14" x14ac:dyDescent="0.25">
      <c r="A187" t="s">
        <v>226</v>
      </c>
      <c r="B187" t="s">
        <v>32</v>
      </c>
      <c r="C187" t="s">
        <v>23</v>
      </c>
      <c r="D187" t="s">
        <v>39</v>
      </c>
      <c r="E187">
        <v>100</v>
      </c>
      <c r="F187">
        <v>517</v>
      </c>
      <c r="G187" t="s">
        <v>22</v>
      </c>
      <c r="H187">
        <v>2003</v>
      </c>
      <c r="I187" t="s">
        <v>2</v>
      </c>
      <c r="J187" t="s">
        <v>579</v>
      </c>
      <c r="K187" t="s">
        <v>936</v>
      </c>
      <c r="L187" t="s">
        <v>834</v>
      </c>
      <c r="M187" t="s">
        <v>835</v>
      </c>
      <c r="N187" t="s">
        <v>813</v>
      </c>
    </row>
    <row r="188" spans="1:14" x14ac:dyDescent="0.25">
      <c r="A188" t="s">
        <v>227</v>
      </c>
      <c r="B188" t="s">
        <v>25</v>
      </c>
      <c r="C188" t="s">
        <v>23</v>
      </c>
      <c r="D188" t="s">
        <v>39</v>
      </c>
      <c r="E188">
        <v>550</v>
      </c>
      <c r="F188">
        <v>166</v>
      </c>
      <c r="G188" t="s">
        <v>24</v>
      </c>
      <c r="H188">
        <v>2004</v>
      </c>
      <c r="I188" t="s">
        <v>2</v>
      </c>
      <c r="J188" t="s">
        <v>607</v>
      </c>
      <c r="K188" t="s">
        <v>762</v>
      </c>
      <c r="L188" t="s">
        <v>613</v>
      </c>
      <c r="M188" t="s">
        <v>614</v>
      </c>
      <c r="N188" t="s">
        <v>872</v>
      </c>
    </row>
    <row r="189" spans="1:14" x14ac:dyDescent="0.25">
      <c r="A189" t="s">
        <v>228</v>
      </c>
      <c r="B189" t="s">
        <v>32</v>
      </c>
      <c r="C189" t="s">
        <v>40</v>
      </c>
      <c r="D189" t="s">
        <v>36</v>
      </c>
      <c r="E189">
        <v>100</v>
      </c>
      <c r="F189">
        <v>371</v>
      </c>
      <c r="G189" t="s">
        <v>24</v>
      </c>
      <c r="H189">
        <v>2003</v>
      </c>
      <c r="I189" t="s">
        <v>4</v>
      </c>
      <c r="J189" t="s">
        <v>689</v>
      </c>
      <c r="K189" t="s">
        <v>700</v>
      </c>
      <c r="L189" t="s">
        <v>907</v>
      </c>
      <c r="M189" t="s">
        <v>908</v>
      </c>
      <c r="N189" t="s">
        <v>913</v>
      </c>
    </row>
    <row r="190" spans="1:14" x14ac:dyDescent="0.25">
      <c r="A190" t="s">
        <v>229</v>
      </c>
      <c r="B190" t="s">
        <v>32</v>
      </c>
      <c r="C190" t="s">
        <v>33</v>
      </c>
      <c r="D190" t="s">
        <v>38</v>
      </c>
      <c r="E190">
        <v>150</v>
      </c>
      <c r="F190">
        <v>533</v>
      </c>
      <c r="G190" t="s">
        <v>22</v>
      </c>
      <c r="H190">
        <v>2004</v>
      </c>
      <c r="I190" t="s">
        <v>5</v>
      </c>
      <c r="J190" t="s">
        <v>784</v>
      </c>
      <c r="K190" t="s">
        <v>785</v>
      </c>
      <c r="L190" t="s">
        <v>937</v>
      </c>
      <c r="M190" t="s">
        <v>938</v>
      </c>
      <c r="N190" t="s">
        <v>939</v>
      </c>
    </row>
    <row r="191" spans="1:14" x14ac:dyDescent="0.25">
      <c r="A191" t="s">
        <v>230</v>
      </c>
      <c r="B191" t="s">
        <v>30</v>
      </c>
      <c r="C191" t="s">
        <v>40</v>
      </c>
      <c r="D191" t="s">
        <v>34</v>
      </c>
      <c r="E191">
        <v>500</v>
      </c>
      <c r="F191">
        <v>223</v>
      </c>
      <c r="G191" t="s">
        <v>22</v>
      </c>
      <c r="H191">
        <v>2008</v>
      </c>
      <c r="I191" t="s">
        <v>4</v>
      </c>
      <c r="J191" t="s">
        <v>559</v>
      </c>
      <c r="K191" t="s">
        <v>940</v>
      </c>
      <c r="L191" t="s">
        <v>941</v>
      </c>
      <c r="M191" t="s">
        <v>942</v>
      </c>
      <c r="N191" t="s">
        <v>841</v>
      </c>
    </row>
    <row r="192" spans="1:14" x14ac:dyDescent="0.25">
      <c r="A192" t="s">
        <v>231</v>
      </c>
      <c r="B192" t="s">
        <v>20</v>
      </c>
      <c r="C192" t="s">
        <v>21</v>
      </c>
      <c r="D192" t="s">
        <v>38</v>
      </c>
      <c r="E192">
        <v>200</v>
      </c>
      <c r="F192">
        <v>74</v>
      </c>
      <c r="G192" t="s">
        <v>22</v>
      </c>
      <c r="H192">
        <v>2006</v>
      </c>
      <c r="I192" t="s">
        <v>1</v>
      </c>
      <c r="J192" t="s">
        <v>544</v>
      </c>
      <c r="K192" t="s">
        <v>545</v>
      </c>
      <c r="L192" t="s">
        <v>546</v>
      </c>
      <c r="M192" t="s">
        <v>547</v>
      </c>
      <c r="N192" t="s">
        <v>603</v>
      </c>
    </row>
    <row r="193" spans="1:14" x14ac:dyDescent="0.25">
      <c r="A193" t="s">
        <v>232</v>
      </c>
      <c r="B193" t="s">
        <v>0</v>
      </c>
      <c r="C193" t="s">
        <v>21</v>
      </c>
      <c r="D193" t="s">
        <v>34</v>
      </c>
      <c r="E193">
        <v>400</v>
      </c>
      <c r="F193">
        <v>157</v>
      </c>
      <c r="G193" t="s">
        <v>22</v>
      </c>
      <c r="H193">
        <v>2006</v>
      </c>
      <c r="I193" t="s">
        <v>1</v>
      </c>
      <c r="J193" t="s">
        <v>544</v>
      </c>
      <c r="K193" t="s">
        <v>668</v>
      </c>
      <c r="L193" t="s">
        <v>546</v>
      </c>
      <c r="M193" t="s">
        <v>547</v>
      </c>
      <c r="N193" t="s">
        <v>756</v>
      </c>
    </row>
    <row r="194" spans="1:14" x14ac:dyDescent="0.25">
      <c r="A194" t="s">
        <v>233</v>
      </c>
      <c r="B194" t="s">
        <v>29</v>
      </c>
      <c r="C194" t="s">
        <v>23</v>
      </c>
      <c r="D194" t="s">
        <v>34</v>
      </c>
      <c r="E194">
        <v>650</v>
      </c>
      <c r="F194">
        <v>655</v>
      </c>
      <c r="G194" t="s">
        <v>27</v>
      </c>
      <c r="H194">
        <v>2007</v>
      </c>
      <c r="I194" t="s">
        <v>2</v>
      </c>
      <c r="J194" t="s">
        <v>618</v>
      </c>
      <c r="K194" t="s">
        <v>943</v>
      </c>
      <c r="L194" t="s">
        <v>620</v>
      </c>
      <c r="M194" t="s">
        <v>621</v>
      </c>
      <c r="N194" t="s">
        <v>889</v>
      </c>
    </row>
    <row r="195" spans="1:14" x14ac:dyDescent="0.25">
      <c r="A195" t="s">
        <v>234</v>
      </c>
      <c r="B195" t="s">
        <v>25</v>
      </c>
      <c r="C195" t="s">
        <v>23</v>
      </c>
      <c r="D195" t="s">
        <v>34</v>
      </c>
      <c r="E195">
        <v>550</v>
      </c>
      <c r="F195">
        <v>305</v>
      </c>
      <c r="G195" t="s">
        <v>24</v>
      </c>
      <c r="H195">
        <v>2004</v>
      </c>
      <c r="I195" t="s">
        <v>2</v>
      </c>
      <c r="J195" t="s">
        <v>607</v>
      </c>
      <c r="K195" t="s">
        <v>762</v>
      </c>
      <c r="L195" t="s">
        <v>613</v>
      </c>
      <c r="M195" t="s">
        <v>614</v>
      </c>
      <c r="N195" t="s">
        <v>678</v>
      </c>
    </row>
    <row r="196" spans="1:14" x14ac:dyDescent="0.25">
      <c r="A196" t="s">
        <v>235</v>
      </c>
      <c r="B196" t="s">
        <v>25</v>
      </c>
      <c r="C196" t="s">
        <v>23</v>
      </c>
      <c r="D196" t="s">
        <v>36</v>
      </c>
      <c r="E196">
        <v>550</v>
      </c>
      <c r="F196">
        <v>694</v>
      </c>
      <c r="G196" t="s">
        <v>24</v>
      </c>
      <c r="H196">
        <v>2007</v>
      </c>
      <c r="I196" t="s">
        <v>2</v>
      </c>
      <c r="J196" t="s">
        <v>634</v>
      </c>
      <c r="K196" t="s">
        <v>944</v>
      </c>
      <c r="L196" t="s">
        <v>865</v>
      </c>
      <c r="M196" t="s">
        <v>866</v>
      </c>
      <c r="N196" t="s">
        <v>696</v>
      </c>
    </row>
    <row r="197" spans="1:14" x14ac:dyDescent="0.25">
      <c r="A197" t="s">
        <v>236</v>
      </c>
      <c r="B197" t="s">
        <v>32</v>
      </c>
      <c r="C197" t="s">
        <v>40</v>
      </c>
      <c r="D197" t="s">
        <v>37</v>
      </c>
      <c r="E197">
        <v>100</v>
      </c>
      <c r="F197">
        <v>835</v>
      </c>
      <c r="G197" t="s">
        <v>28</v>
      </c>
      <c r="H197">
        <v>2004</v>
      </c>
      <c r="I197" t="s">
        <v>4</v>
      </c>
      <c r="J197" t="s">
        <v>793</v>
      </c>
      <c r="K197" t="s">
        <v>945</v>
      </c>
      <c r="L197" t="s">
        <v>946</v>
      </c>
      <c r="M197" t="s">
        <v>947</v>
      </c>
      <c r="N197" t="s">
        <v>948</v>
      </c>
    </row>
    <row r="198" spans="1:14" x14ac:dyDescent="0.25">
      <c r="A198" t="s">
        <v>237</v>
      </c>
      <c r="B198" t="s">
        <v>20</v>
      </c>
      <c r="C198" t="s">
        <v>21</v>
      </c>
      <c r="D198" t="s">
        <v>36</v>
      </c>
      <c r="E198">
        <v>250</v>
      </c>
      <c r="F198">
        <v>832</v>
      </c>
      <c r="G198" t="s">
        <v>22</v>
      </c>
      <c r="H198">
        <v>2006</v>
      </c>
      <c r="I198" t="s">
        <v>1</v>
      </c>
      <c r="J198" t="s">
        <v>544</v>
      </c>
      <c r="K198" t="s">
        <v>545</v>
      </c>
      <c r="L198" t="s">
        <v>546</v>
      </c>
      <c r="M198" t="s">
        <v>547</v>
      </c>
      <c r="N198" t="s">
        <v>548</v>
      </c>
    </row>
    <row r="199" spans="1:14" x14ac:dyDescent="0.25">
      <c r="A199" t="s">
        <v>238</v>
      </c>
      <c r="B199" t="s">
        <v>0</v>
      </c>
      <c r="C199" t="s">
        <v>21</v>
      </c>
      <c r="D199" t="s">
        <v>37</v>
      </c>
      <c r="E199">
        <v>350</v>
      </c>
      <c r="F199">
        <v>272</v>
      </c>
      <c r="G199" t="s">
        <v>27</v>
      </c>
      <c r="H199">
        <v>2007</v>
      </c>
      <c r="I199" t="s">
        <v>1</v>
      </c>
      <c r="J199" t="s">
        <v>618</v>
      </c>
      <c r="K199" t="s">
        <v>619</v>
      </c>
      <c r="L199" t="s">
        <v>679</v>
      </c>
      <c r="M199" t="s">
        <v>680</v>
      </c>
      <c r="N199" t="s">
        <v>622</v>
      </c>
    </row>
    <row r="200" spans="1:14" x14ac:dyDescent="0.25">
      <c r="A200" t="s">
        <v>239</v>
      </c>
      <c r="B200" t="s">
        <v>20</v>
      </c>
      <c r="C200" t="s">
        <v>21</v>
      </c>
      <c r="D200" t="s">
        <v>39</v>
      </c>
      <c r="E200">
        <v>200</v>
      </c>
      <c r="F200">
        <v>776</v>
      </c>
      <c r="G200" t="s">
        <v>28</v>
      </c>
      <c r="H200">
        <v>2005</v>
      </c>
      <c r="I200" t="s">
        <v>1</v>
      </c>
      <c r="J200" t="s">
        <v>629</v>
      </c>
      <c r="K200" t="s">
        <v>836</v>
      </c>
      <c r="L200" t="s">
        <v>728</v>
      </c>
      <c r="M200" t="s">
        <v>729</v>
      </c>
      <c r="N200" t="s">
        <v>633</v>
      </c>
    </row>
    <row r="201" spans="1:14" x14ac:dyDescent="0.25">
      <c r="A201" t="s">
        <v>240</v>
      </c>
      <c r="B201" t="s">
        <v>32</v>
      </c>
      <c r="C201" t="s">
        <v>40</v>
      </c>
      <c r="D201" t="s">
        <v>37</v>
      </c>
      <c r="E201">
        <v>100</v>
      </c>
      <c r="F201">
        <v>208</v>
      </c>
      <c r="G201" t="s">
        <v>24</v>
      </c>
      <c r="H201">
        <v>2003</v>
      </c>
      <c r="I201" t="s">
        <v>4</v>
      </c>
      <c r="J201" t="s">
        <v>689</v>
      </c>
      <c r="K201" t="s">
        <v>700</v>
      </c>
      <c r="L201" t="s">
        <v>907</v>
      </c>
      <c r="M201" t="s">
        <v>908</v>
      </c>
      <c r="N201" t="s">
        <v>771</v>
      </c>
    </row>
    <row r="202" spans="1:14" x14ac:dyDescent="0.25">
      <c r="A202" t="s">
        <v>241</v>
      </c>
      <c r="B202" t="s">
        <v>0</v>
      </c>
      <c r="C202" t="s">
        <v>21</v>
      </c>
      <c r="D202" t="s">
        <v>37</v>
      </c>
      <c r="E202">
        <v>350</v>
      </c>
      <c r="F202">
        <v>36</v>
      </c>
      <c r="G202" t="s">
        <v>22</v>
      </c>
      <c r="H202">
        <v>2003</v>
      </c>
      <c r="I202" t="s">
        <v>1</v>
      </c>
      <c r="J202" t="s">
        <v>579</v>
      </c>
      <c r="K202" t="s">
        <v>833</v>
      </c>
      <c r="L202" t="s">
        <v>581</v>
      </c>
      <c r="M202" t="s">
        <v>582</v>
      </c>
      <c r="N202" t="s">
        <v>583</v>
      </c>
    </row>
    <row r="203" spans="1:14" x14ac:dyDescent="0.25">
      <c r="A203" t="s">
        <v>242</v>
      </c>
      <c r="B203" t="s">
        <v>20</v>
      </c>
      <c r="C203" t="s">
        <v>26</v>
      </c>
      <c r="D203" t="s">
        <v>34</v>
      </c>
      <c r="E203">
        <v>250</v>
      </c>
      <c r="F203">
        <v>816</v>
      </c>
      <c r="G203" t="s">
        <v>24</v>
      </c>
      <c r="H203">
        <v>2004</v>
      </c>
      <c r="I203" t="s">
        <v>3</v>
      </c>
      <c r="J203" t="s">
        <v>607</v>
      </c>
      <c r="K203" t="s">
        <v>612</v>
      </c>
      <c r="L203" t="s">
        <v>875</v>
      </c>
      <c r="M203" t="s">
        <v>876</v>
      </c>
      <c r="N203" t="s">
        <v>678</v>
      </c>
    </row>
    <row r="204" spans="1:14" x14ac:dyDescent="0.25">
      <c r="A204" t="s">
        <v>243</v>
      </c>
      <c r="B204" t="s">
        <v>20</v>
      </c>
      <c r="C204" t="s">
        <v>21</v>
      </c>
      <c r="D204" t="s">
        <v>34</v>
      </c>
      <c r="E204">
        <v>250</v>
      </c>
      <c r="F204">
        <v>680</v>
      </c>
      <c r="G204" t="s">
        <v>24</v>
      </c>
      <c r="H204">
        <v>2008</v>
      </c>
      <c r="I204" t="s">
        <v>1</v>
      </c>
      <c r="J204" t="s">
        <v>549</v>
      </c>
      <c r="K204" t="s">
        <v>550</v>
      </c>
      <c r="L204" t="s">
        <v>842</v>
      </c>
      <c r="M204" t="s">
        <v>843</v>
      </c>
      <c r="N204" t="s">
        <v>853</v>
      </c>
    </row>
    <row r="205" spans="1:14" x14ac:dyDescent="0.25">
      <c r="A205" t="s">
        <v>244</v>
      </c>
      <c r="B205" t="s">
        <v>25</v>
      </c>
      <c r="C205" t="s">
        <v>23</v>
      </c>
      <c r="D205" t="s">
        <v>39</v>
      </c>
      <c r="E205">
        <v>600</v>
      </c>
      <c r="F205">
        <v>963</v>
      </c>
      <c r="G205" t="s">
        <v>22</v>
      </c>
      <c r="H205">
        <v>2006</v>
      </c>
      <c r="I205" t="s">
        <v>2</v>
      </c>
      <c r="J205" t="s">
        <v>544</v>
      </c>
      <c r="K205" t="s">
        <v>949</v>
      </c>
      <c r="L205" t="s">
        <v>738</v>
      </c>
      <c r="M205" t="s">
        <v>739</v>
      </c>
      <c r="N205" t="s">
        <v>740</v>
      </c>
    </row>
    <row r="206" spans="1:14" x14ac:dyDescent="0.25">
      <c r="A206" t="s">
        <v>245</v>
      </c>
      <c r="B206" t="s">
        <v>35</v>
      </c>
      <c r="C206" t="s">
        <v>26</v>
      </c>
      <c r="D206" t="s">
        <v>34</v>
      </c>
      <c r="E206">
        <v>550</v>
      </c>
      <c r="F206">
        <v>369</v>
      </c>
      <c r="G206" t="s">
        <v>27</v>
      </c>
      <c r="H206">
        <v>2005</v>
      </c>
      <c r="I206" t="s">
        <v>3</v>
      </c>
      <c r="J206" t="s">
        <v>588</v>
      </c>
      <c r="K206" t="s">
        <v>950</v>
      </c>
      <c r="L206" t="s">
        <v>624</v>
      </c>
      <c r="M206" t="s">
        <v>625</v>
      </c>
      <c r="N206" t="s">
        <v>820</v>
      </c>
    </row>
    <row r="207" spans="1:14" x14ac:dyDescent="0.25">
      <c r="A207" t="s">
        <v>246</v>
      </c>
      <c r="B207" t="s">
        <v>32</v>
      </c>
      <c r="C207" t="s">
        <v>33</v>
      </c>
      <c r="D207" t="s">
        <v>36</v>
      </c>
      <c r="E207">
        <v>150</v>
      </c>
      <c r="F207">
        <v>847</v>
      </c>
      <c r="G207" t="s">
        <v>22</v>
      </c>
      <c r="H207">
        <v>2008</v>
      </c>
      <c r="I207" t="s">
        <v>5</v>
      </c>
      <c r="J207" t="s">
        <v>559</v>
      </c>
      <c r="K207" t="s">
        <v>840</v>
      </c>
      <c r="L207" t="s">
        <v>951</v>
      </c>
      <c r="M207" t="s">
        <v>952</v>
      </c>
      <c r="N207" t="s">
        <v>657</v>
      </c>
    </row>
    <row r="208" spans="1:14" x14ac:dyDescent="0.25">
      <c r="A208" t="s">
        <v>247</v>
      </c>
      <c r="B208" t="s">
        <v>30</v>
      </c>
      <c r="C208" t="s">
        <v>26</v>
      </c>
      <c r="D208" t="s">
        <v>34</v>
      </c>
      <c r="E208">
        <v>450</v>
      </c>
      <c r="F208">
        <v>476</v>
      </c>
      <c r="G208" t="s">
        <v>22</v>
      </c>
      <c r="H208">
        <v>2003</v>
      </c>
      <c r="I208" t="s">
        <v>3</v>
      </c>
      <c r="J208" t="s">
        <v>579</v>
      </c>
      <c r="K208" t="s">
        <v>812</v>
      </c>
      <c r="L208" t="s">
        <v>915</v>
      </c>
      <c r="M208" t="s">
        <v>916</v>
      </c>
      <c r="N208" t="s">
        <v>885</v>
      </c>
    </row>
    <row r="209" spans="1:14" x14ac:dyDescent="0.25">
      <c r="A209" t="s">
        <v>248</v>
      </c>
      <c r="B209" t="s">
        <v>30</v>
      </c>
      <c r="C209" t="s">
        <v>21</v>
      </c>
      <c r="D209" t="s">
        <v>39</v>
      </c>
      <c r="E209">
        <v>500</v>
      </c>
      <c r="F209">
        <v>291</v>
      </c>
      <c r="G209" t="s">
        <v>28</v>
      </c>
      <c r="H209">
        <v>2006</v>
      </c>
      <c r="I209" t="s">
        <v>1</v>
      </c>
      <c r="J209" t="s">
        <v>649</v>
      </c>
      <c r="K209" t="s">
        <v>953</v>
      </c>
      <c r="L209" t="s">
        <v>651</v>
      </c>
      <c r="M209" t="s">
        <v>652</v>
      </c>
      <c r="N209" t="s">
        <v>954</v>
      </c>
    </row>
    <row r="210" spans="1:14" x14ac:dyDescent="0.25">
      <c r="A210" t="s">
        <v>249</v>
      </c>
      <c r="B210" t="s">
        <v>25</v>
      </c>
      <c r="C210" t="s">
        <v>23</v>
      </c>
      <c r="D210" t="s">
        <v>38</v>
      </c>
      <c r="E210">
        <v>600</v>
      </c>
      <c r="F210">
        <v>312</v>
      </c>
      <c r="G210" t="s">
        <v>22</v>
      </c>
      <c r="H210">
        <v>2005</v>
      </c>
      <c r="I210" t="s">
        <v>2</v>
      </c>
      <c r="J210" t="s">
        <v>574</v>
      </c>
      <c r="K210" t="s">
        <v>818</v>
      </c>
      <c r="L210" t="s">
        <v>576</v>
      </c>
      <c r="M210" t="s">
        <v>577</v>
      </c>
      <c r="N210" t="s">
        <v>823</v>
      </c>
    </row>
    <row r="211" spans="1:14" x14ac:dyDescent="0.25">
      <c r="A211" t="s">
        <v>250</v>
      </c>
      <c r="B211" t="s">
        <v>25</v>
      </c>
      <c r="C211" t="s">
        <v>23</v>
      </c>
      <c r="D211" t="s">
        <v>38</v>
      </c>
      <c r="E211">
        <v>600</v>
      </c>
      <c r="F211">
        <v>407</v>
      </c>
      <c r="G211" t="s">
        <v>27</v>
      </c>
      <c r="H211">
        <v>2003</v>
      </c>
      <c r="I211" t="s">
        <v>2</v>
      </c>
      <c r="J211" t="s">
        <v>639</v>
      </c>
      <c r="K211" t="s">
        <v>955</v>
      </c>
      <c r="L211" t="s">
        <v>641</v>
      </c>
      <c r="M211" t="s">
        <v>642</v>
      </c>
      <c r="N211" t="s">
        <v>892</v>
      </c>
    </row>
    <row r="212" spans="1:14" x14ac:dyDescent="0.25">
      <c r="A212" t="s">
        <v>251</v>
      </c>
      <c r="B212" t="s">
        <v>29</v>
      </c>
      <c r="C212" t="s">
        <v>21</v>
      </c>
      <c r="D212" t="s">
        <v>38</v>
      </c>
      <c r="E212">
        <v>650</v>
      </c>
      <c r="F212">
        <v>171</v>
      </c>
      <c r="G212" t="s">
        <v>28</v>
      </c>
      <c r="H212">
        <v>2007</v>
      </c>
      <c r="I212" t="s">
        <v>1</v>
      </c>
      <c r="J212" t="s">
        <v>569</v>
      </c>
      <c r="K212" t="s">
        <v>931</v>
      </c>
      <c r="L212" t="s">
        <v>790</v>
      </c>
      <c r="M212" t="s">
        <v>791</v>
      </c>
      <c r="N212" t="s">
        <v>774</v>
      </c>
    </row>
    <row r="213" spans="1:14" x14ac:dyDescent="0.25">
      <c r="A213" t="s">
        <v>252</v>
      </c>
      <c r="B213" t="s">
        <v>0</v>
      </c>
      <c r="C213" t="s">
        <v>23</v>
      </c>
      <c r="D213" t="s">
        <v>36</v>
      </c>
      <c r="E213">
        <v>400</v>
      </c>
      <c r="F213">
        <v>466</v>
      </c>
      <c r="G213" t="s">
        <v>28</v>
      </c>
      <c r="H213">
        <v>2003</v>
      </c>
      <c r="I213" t="s">
        <v>2</v>
      </c>
      <c r="J213" t="s">
        <v>709</v>
      </c>
      <c r="K213" t="s">
        <v>895</v>
      </c>
      <c r="L213" t="s">
        <v>810</v>
      </c>
      <c r="M213" t="s">
        <v>811</v>
      </c>
      <c r="N213" t="s">
        <v>871</v>
      </c>
    </row>
    <row r="214" spans="1:14" x14ac:dyDescent="0.25">
      <c r="A214" t="s">
        <v>253</v>
      </c>
      <c r="B214" t="s">
        <v>29</v>
      </c>
      <c r="C214" t="s">
        <v>21</v>
      </c>
      <c r="D214" t="s">
        <v>34</v>
      </c>
      <c r="E214">
        <v>650</v>
      </c>
      <c r="F214">
        <v>283</v>
      </c>
      <c r="G214" t="s">
        <v>27</v>
      </c>
      <c r="H214">
        <v>2004</v>
      </c>
      <c r="I214" t="s">
        <v>1</v>
      </c>
      <c r="J214" t="s">
        <v>644</v>
      </c>
      <c r="K214" t="s">
        <v>645</v>
      </c>
      <c r="L214" t="s">
        <v>716</v>
      </c>
      <c r="M214" t="s">
        <v>717</v>
      </c>
      <c r="N214" t="s">
        <v>956</v>
      </c>
    </row>
    <row r="215" spans="1:14" x14ac:dyDescent="0.25">
      <c r="A215" t="s">
        <v>254</v>
      </c>
      <c r="B215" t="s">
        <v>32</v>
      </c>
      <c r="C215" t="s">
        <v>33</v>
      </c>
      <c r="D215" t="s">
        <v>36</v>
      </c>
      <c r="E215">
        <v>150</v>
      </c>
      <c r="F215">
        <v>276</v>
      </c>
      <c r="G215" t="s">
        <v>27</v>
      </c>
      <c r="H215">
        <v>2003</v>
      </c>
      <c r="I215" t="s">
        <v>5</v>
      </c>
      <c r="J215" t="s">
        <v>639</v>
      </c>
      <c r="K215" t="s">
        <v>881</v>
      </c>
      <c r="L215" t="s">
        <v>957</v>
      </c>
      <c r="M215" t="s">
        <v>958</v>
      </c>
      <c r="N215" t="s">
        <v>809</v>
      </c>
    </row>
    <row r="216" spans="1:14" x14ac:dyDescent="0.25">
      <c r="A216" t="s">
        <v>255</v>
      </c>
      <c r="B216" t="s">
        <v>30</v>
      </c>
      <c r="C216" t="s">
        <v>21</v>
      </c>
      <c r="D216" t="s">
        <v>38</v>
      </c>
      <c r="E216">
        <v>500</v>
      </c>
      <c r="F216">
        <v>70</v>
      </c>
      <c r="G216" t="s">
        <v>22</v>
      </c>
      <c r="H216">
        <v>2003</v>
      </c>
      <c r="I216" t="s">
        <v>1</v>
      </c>
      <c r="J216" t="s">
        <v>579</v>
      </c>
      <c r="K216" t="s">
        <v>812</v>
      </c>
      <c r="L216" t="s">
        <v>581</v>
      </c>
      <c r="M216" t="s">
        <v>582</v>
      </c>
      <c r="N216" t="s">
        <v>935</v>
      </c>
    </row>
    <row r="217" spans="1:14" x14ac:dyDescent="0.25">
      <c r="A217" t="s">
        <v>256</v>
      </c>
      <c r="B217" t="s">
        <v>25</v>
      </c>
      <c r="C217" t="s">
        <v>23</v>
      </c>
      <c r="D217" t="s">
        <v>39</v>
      </c>
      <c r="E217">
        <v>600</v>
      </c>
      <c r="F217">
        <v>349</v>
      </c>
      <c r="G217" t="s">
        <v>22</v>
      </c>
      <c r="H217">
        <v>2005</v>
      </c>
      <c r="I217" t="s">
        <v>2</v>
      </c>
      <c r="J217" t="s">
        <v>574</v>
      </c>
      <c r="K217" t="s">
        <v>818</v>
      </c>
      <c r="L217" t="s">
        <v>576</v>
      </c>
      <c r="M217" t="s">
        <v>577</v>
      </c>
      <c r="N217" t="s">
        <v>578</v>
      </c>
    </row>
    <row r="218" spans="1:14" x14ac:dyDescent="0.25">
      <c r="A218" t="s">
        <v>257</v>
      </c>
      <c r="B218" t="s">
        <v>25</v>
      </c>
      <c r="C218" t="s">
        <v>26</v>
      </c>
      <c r="D218" t="s">
        <v>34</v>
      </c>
      <c r="E218">
        <v>600</v>
      </c>
      <c r="F218">
        <v>982</v>
      </c>
      <c r="G218" t="s">
        <v>28</v>
      </c>
      <c r="H218">
        <v>2007</v>
      </c>
      <c r="I218" t="s">
        <v>3</v>
      </c>
      <c r="J218" t="s">
        <v>569</v>
      </c>
      <c r="K218" t="s">
        <v>570</v>
      </c>
      <c r="L218" t="s">
        <v>959</v>
      </c>
      <c r="M218" t="s">
        <v>960</v>
      </c>
      <c r="N218" t="s">
        <v>847</v>
      </c>
    </row>
    <row r="219" spans="1:14" x14ac:dyDescent="0.25">
      <c r="A219" t="s">
        <v>258</v>
      </c>
      <c r="B219" t="s">
        <v>25</v>
      </c>
      <c r="C219" t="s">
        <v>23</v>
      </c>
      <c r="D219" t="s">
        <v>36</v>
      </c>
      <c r="E219">
        <v>550</v>
      </c>
      <c r="F219">
        <v>645</v>
      </c>
      <c r="G219" t="s">
        <v>24</v>
      </c>
      <c r="H219">
        <v>2007</v>
      </c>
      <c r="I219" t="s">
        <v>2</v>
      </c>
      <c r="J219" t="s">
        <v>634</v>
      </c>
      <c r="K219" t="s">
        <v>944</v>
      </c>
      <c r="L219" t="s">
        <v>865</v>
      </c>
      <c r="M219" t="s">
        <v>866</v>
      </c>
      <c r="N219" t="s">
        <v>696</v>
      </c>
    </row>
    <row r="220" spans="1:14" x14ac:dyDescent="0.25">
      <c r="A220" t="s">
        <v>259</v>
      </c>
      <c r="B220" t="s">
        <v>29</v>
      </c>
      <c r="C220" t="s">
        <v>21</v>
      </c>
      <c r="D220" t="s">
        <v>34</v>
      </c>
      <c r="E220">
        <v>650</v>
      </c>
      <c r="F220">
        <v>763</v>
      </c>
      <c r="G220" t="s">
        <v>27</v>
      </c>
      <c r="H220">
        <v>2006</v>
      </c>
      <c r="I220" t="s">
        <v>1</v>
      </c>
      <c r="J220" t="s">
        <v>564</v>
      </c>
      <c r="K220" t="s">
        <v>961</v>
      </c>
      <c r="L220" t="s">
        <v>566</v>
      </c>
      <c r="M220" t="s">
        <v>567</v>
      </c>
      <c r="N220" t="s">
        <v>962</v>
      </c>
    </row>
    <row r="221" spans="1:14" x14ac:dyDescent="0.25">
      <c r="A221" t="s">
        <v>260</v>
      </c>
      <c r="B221" t="s">
        <v>25</v>
      </c>
      <c r="C221" t="s">
        <v>23</v>
      </c>
      <c r="D221" t="s">
        <v>34</v>
      </c>
      <c r="E221">
        <v>550</v>
      </c>
      <c r="F221">
        <v>673</v>
      </c>
      <c r="G221" t="s">
        <v>24</v>
      </c>
      <c r="H221">
        <v>2007</v>
      </c>
      <c r="I221" t="s">
        <v>2</v>
      </c>
      <c r="J221" t="s">
        <v>634</v>
      </c>
      <c r="K221" t="s">
        <v>944</v>
      </c>
      <c r="L221" t="s">
        <v>865</v>
      </c>
      <c r="M221" t="s">
        <v>866</v>
      </c>
      <c r="N221" t="s">
        <v>963</v>
      </c>
    </row>
    <row r="222" spans="1:14" x14ac:dyDescent="0.25">
      <c r="A222" t="s">
        <v>261</v>
      </c>
      <c r="B222" t="s">
        <v>20</v>
      </c>
      <c r="C222" t="s">
        <v>23</v>
      </c>
      <c r="D222" t="s">
        <v>38</v>
      </c>
      <c r="E222">
        <v>200</v>
      </c>
      <c r="F222">
        <v>654</v>
      </c>
      <c r="G222" t="s">
        <v>24</v>
      </c>
      <c r="H222">
        <v>2006</v>
      </c>
      <c r="I222" t="s">
        <v>2</v>
      </c>
      <c r="J222" t="s">
        <v>554</v>
      </c>
      <c r="K222" t="s">
        <v>801</v>
      </c>
      <c r="L222" t="s">
        <v>802</v>
      </c>
      <c r="M222" t="s">
        <v>803</v>
      </c>
      <c r="N222" t="s">
        <v>667</v>
      </c>
    </row>
    <row r="223" spans="1:14" x14ac:dyDescent="0.25">
      <c r="A223" t="s">
        <v>262</v>
      </c>
      <c r="B223" t="s">
        <v>30</v>
      </c>
      <c r="C223" t="s">
        <v>40</v>
      </c>
      <c r="D223" t="s">
        <v>37</v>
      </c>
      <c r="E223">
        <v>450</v>
      </c>
      <c r="F223">
        <v>118</v>
      </c>
      <c r="G223" t="s">
        <v>24</v>
      </c>
      <c r="H223">
        <v>2005</v>
      </c>
      <c r="I223" t="s">
        <v>4</v>
      </c>
      <c r="J223" t="s">
        <v>731</v>
      </c>
      <c r="K223" t="s">
        <v>824</v>
      </c>
      <c r="L223" t="s">
        <v>780</v>
      </c>
      <c r="M223" t="s">
        <v>781</v>
      </c>
      <c r="N223" t="s">
        <v>877</v>
      </c>
    </row>
    <row r="224" spans="1:14" x14ac:dyDescent="0.25">
      <c r="A224" t="s">
        <v>263</v>
      </c>
      <c r="B224" t="s">
        <v>20</v>
      </c>
      <c r="C224" t="s">
        <v>21</v>
      </c>
      <c r="D224" t="s">
        <v>37</v>
      </c>
      <c r="E224">
        <v>200</v>
      </c>
      <c r="F224">
        <v>41</v>
      </c>
      <c r="G224" t="s">
        <v>22</v>
      </c>
      <c r="H224">
        <v>2003</v>
      </c>
      <c r="I224" t="s">
        <v>1</v>
      </c>
      <c r="J224" t="s">
        <v>579</v>
      </c>
      <c r="K224" t="s">
        <v>580</v>
      </c>
      <c r="L224" t="s">
        <v>581</v>
      </c>
      <c r="M224" t="s">
        <v>582</v>
      </c>
      <c r="N224" t="s">
        <v>583</v>
      </c>
    </row>
    <row r="225" spans="1:14" x14ac:dyDescent="0.25">
      <c r="A225" t="s">
        <v>264</v>
      </c>
      <c r="B225" t="s">
        <v>20</v>
      </c>
      <c r="C225" t="s">
        <v>23</v>
      </c>
      <c r="D225" t="s">
        <v>37</v>
      </c>
      <c r="E225">
        <v>200</v>
      </c>
      <c r="F225">
        <v>959</v>
      </c>
      <c r="G225" t="s">
        <v>27</v>
      </c>
      <c r="H225">
        <v>2005</v>
      </c>
      <c r="I225" t="s">
        <v>2</v>
      </c>
      <c r="J225" t="s">
        <v>588</v>
      </c>
      <c r="K225" t="s">
        <v>589</v>
      </c>
      <c r="L225" t="s">
        <v>799</v>
      </c>
      <c r="M225" t="s">
        <v>800</v>
      </c>
      <c r="N225" t="s">
        <v>592</v>
      </c>
    </row>
    <row r="226" spans="1:14" x14ac:dyDescent="0.25">
      <c r="A226" t="s">
        <v>265</v>
      </c>
      <c r="B226" t="s">
        <v>25</v>
      </c>
      <c r="C226" t="s">
        <v>26</v>
      </c>
      <c r="D226" t="s">
        <v>34</v>
      </c>
      <c r="E226">
        <v>600</v>
      </c>
      <c r="F226">
        <v>451</v>
      </c>
      <c r="G226" t="s">
        <v>28</v>
      </c>
      <c r="H226">
        <v>2005</v>
      </c>
      <c r="I226" t="s">
        <v>3</v>
      </c>
      <c r="J226" t="s">
        <v>629</v>
      </c>
      <c r="K226" t="s">
        <v>964</v>
      </c>
      <c r="L226" t="s">
        <v>837</v>
      </c>
      <c r="M226" t="s">
        <v>838</v>
      </c>
      <c r="N226" t="s">
        <v>911</v>
      </c>
    </row>
    <row r="227" spans="1:14" x14ac:dyDescent="0.25">
      <c r="A227" t="s">
        <v>266</v>
      </c>
      <c r="B227" t="s">
        <v>29</v>
      </c>
      <c r="C227" t="s">
        <v>26</v>
      </c>
      <c r="D227" t="s">
        <v>38</v>
      </c>
      <c r="E227">
        <v>650</v>
      </c>
      <c r="F227">
        <v>134</v>
      </c>
      <c r="G227" t="s">
        <v>24</v>
      </c>
      <c r="H227">
        <v>2005</v>
      </c>
      <c r="I227" t="s">
        <v>3</v>
      </c>
      <c r="J227" t="s">
        <v>731</v>
      </c>
      <c r="K227" t="s">
        <v>732</v>
      </c>
      <c r="L227" t="s">
        <v>901</v>
      </c>
      <c r="M227" t="s">
        <v>902</v>
      </c>
      <c r="N227" t="s">
        <v>735</v>
      </c>
    </row>
    <row r="228" spans="1:14" x14ac:dyDescent="0.25">
      <c r="A228" t="s">
        <v>267</v>
      </c>
      <c r="B228" t="s">
        <v>25</v>
      </c>
      <c r="C228" t="s">
        <v>23</v>
      </c>
      <c r="D228" t="s">
        <v>39</v>
      </c>
      <c r="E228">
        <v>600</v>
      </c>
      <c r="F228">
        <v>619</v>
      </c>
      <c r="G228" t="s">
        <v>24</v>
      </c>
      <c r="H228">
        <v>2006</v>
      </c>
      <c r="I228" t="s">
        <v>2</v>
      </c>
      <c r="J228" t="s">
        <v>554</v>
      </c>
      <c r="K228" t="s">
        <v>555</v>
      </c>
      <c r="L228" t="s">
        <v>802</v>
      </c>
      <c r="M228" t="s">
        <v>803</v>
      </c>
      <c r="N228" t="s">
        <v>601</v>
      </c>
    </row>
    <row r="229" spans="1:14" x14ac:dyDescent="0.25">
      <c r="A229" t="s">
        <v>268</v>
      </c>
      <c r="B229" t="s">
        <v>29</v>
      </c>
      <c r="C229" t="s">
        <v>23</v>
      </c>
      <c r="D229" t="s">
        <v>38</v>
      </c>
      <c r="E229">
        <v>650</v>
      </c>
      <c r="F229">
        <v>716</v>
      </c>
      <c r="G229" t="s">
        <v>27</v>
      </c>
      <c r="H229">
        <v>2003</v>
      </c>
      <c r="I229" t="s">
        <v>2</v>
      </c>
      <c r="J229" t="s">
        <v>639</v>
      </c>
      <c r="K229" t="s">
        <v>741</v>
      </c>
      <c r="L229" t="s">
        <v>641</v>
      </c>
      <c r="M229" t="s">
        <v>642</v>
      </c>
      <c r="N229" t="s">
        <v>892</v>
      </c>
    </row>
    <row r="230" spans="1:14" x14ac:dyDescent="0.25">
      <c r="A230" t="s">
        <v>269</v>
      </c>
      <c r="B230" t="s">
        <v>0</v>
      </c>
      <c r="C230" t="s">
        <v>23</v>
      </c>
      <c r="D230" t="s">
        <v>36</v>
      </c>
      <c r="E230">
        <v>350</v>
      </c>
      <c r="F230">
        <v>306</v>
      </c>
      <c r="G230" t="s">
        <v>22</v>
      </c>
      <c r="H230">
        <v>2007</v>
      </c>
      <c r="I230" t="s">
        <v>2</v>
      </c>
      <c r="J230" t="s">
        <v>593</v>
      </c>
      <c r="K230" t="s">
        <v>750</v>
      </c>
      <c r="L230" t="s">
        <v>675</v>
      </c>
      <c r="M230" t="s">
        <v>676</v>
      </c>
      <c r="N230" t="s">
        <v>965</v>
      </c>
    </row>
    <row r="231" spans="1:14" x14ac:dyDescent="0.25">
      <c r="A231" t="s">
        <v>270</v>
      </c>
      <c r="B231" t="s">
        <v>29</v>
      </c>
      <c r="C231" t="s">
        <v>23</v>
      </c>
      <c r="D231" t="s">
        <v>37</v>
      </c>
      <c r="E231">
        <v>650</v>
      </c>
      <c r="F231">
        <v>350</v>
      </c>
      <c r="G231" t="s">
        <v>22</v>
      </c>
      <c r="H231">
        <v>2005</v>
      </c>
      <c r="I231" t="s">
        <v>2</v>
      </c>
      <c r="J231" t="s">
        <v>574</v>
      </c>
      <c r="K231" t="s">
        <v>575</v>
      </c>
      <c r="L231" t="s">
        <v>576</v>
      </c>
      <c r="M231" t="s">
        <v>577</v>
      </c>
      <c r="N231" t="s">
        <v>587</v>
      </c>
    </row>
    <row r="232" spans="1:14" x14ac:dyDescent="0.25">
      <c r="A232" t="s">
        <v>271</v>
      </c>
      <c r="B232" t="s">
        <v>20</v>
      </c>
      <c r="C232" t="s">
        <v>21</v>
      </c>
      <c r="D232" t="s">
        <v>34</v>
      </c>
      <c r="E232">
        <v>200</v>
      </c>
      <c r="F232">
        <v>259</v>
      </c>
      <c r="G232" t="s">
        <v>27</v>
      </c>
      <c r="H232">
        <v>2007</v>
      </c>
      <c r="I232" t="s">
        <v>1</v>
      </c>
      <c r="J232" t="s">
        <v>618</v>
      </c>
      <c r="K232" t="s">
        <v>920</v>
      </c>
      <c r="L232" t="s">
        <v>679</v>
      </c>
      <c r="M232" t="s">
        <v>680</v>
      </c>
      <c r="N232" t="s">
        <v>889</v>
      </c>
    </row>
    <row r="233" spans="1:14" x14ac:dyDescent="0.25">
      <c r="A233" t="s">
        <v>272</v>
      </c>
      <c r="B233" t="s">
        <v>32</v>
      </c>
      <c r="C233" t="s">
        <v>23</v>
      </c>
      <c r="D233" t="s">
        <v>37</v>
      </c>
      <c r="E233">
        <v>100</v>
      </c>
      <c r="F233">
        <v>315</v>
      </c>
      <c r="G233" t="s">
        <v>27</v>
      </c>
      <c r="H233">
        <v>2008</v>
      </c>
      <c r="I233" t="s">
        <v>2</v>
      </c>
      <c r="J233" t="s">
        <v>669</v>
      </c>
      <c r="K233" t="s">
        <v>684</v>
      </c>
      <c r="L233" t="s">
        <v>744</v>
      </c>
      <c r="M233" t="s">
        <v>745</v>
      </c>
      <c r="N233" t="s">
        <v>894</v>
      </c>
    </row>
    <row r="234" spans="1:14" x14ac:dyDescent="0.25">
      <c r="A234" t="s">
        <v>273</v>
      </c>
      <c r="B234" t="s">
        <v>30</v>
      </c>
      <c r="C234" t="s">
        <v>21</v>
      </c>
      <c r="D234" t="s">
        <v>38</v>
      </c>
      <c r="E234">
        <v>500</v>
      </c>
      <c r="F234">
        <v>159</v>
      </c>
      <c r="G234" t="s">
        <v>22</v>
      </c>
      <c r="H234">
        <v>2006</v>
      </c>
      <c r="I234" t="s">
        <v>1</v>
      </c>
      <c r="J234" t="s">
        <v>544</v>
      </c>
      <c r="K234" t="s">
        <v>858</v>
      </c>
      <c r="L234" t="s">
        <v>546</v>
      </c>
      <c r="M234" t="s">
        <v>547</v>
      </c>
      <c r="N234" t="s">
        <v>603</v>
      </c>
    </row>
    <row r="235" spans="1:14" x14ac:dyDescent="0.25">
      <c r="A235" t="s">
        <v>274</v>
      </c>
      <c r="B235" t="s">
        <v>30</v>
      </c>
      <c r="C235" t="s">
        <v>23</v>
      </c>
      <c r="D235" t="s">
        <v>37</v>
      </c>
      <c r="E235">
        <v>500</v>
      </c>
      <c r="F235">
        <v>135</v>
      </c>
      <c r="G235" t="s">
        <v>22</v>
      </c>
      <c r="H235">
        <v>2005</v>
      </c>
      <c r="I235" t="s">
        <v>2</v>
      </c>
      <c r="J235" t="s">
        <v>574</v>
      </c>
      <c r="K235" t="s">
        <v>584</v>
      </c>
      <c r="L235" t="s">
        <v>576</v>
      </c>
      <c r="M235" t="s">
        <v>577</v>
      </c>
      <c r="N235" t="s">
        <v>587</v>
      </c>
    </row>
    <row r="236" spans="1:14" x14ac:dyDescent="0.25">
      <c r="A236" t="s">
        <v>275</v>
      </c>
      <c r="B236" t="s">
        <v>31</v>
      </c>
      <c r="C236" t="s">
        <v>40</v>
      </c>
      <c r="D236" t="s">
        <v>37</v>
      </c>
      <c r="E236">
        <v>700</v>
      </c>
      <c r="F236">
        <v>622</v>
      </c>
      <c r="G236" t="s">
        <v>22</v>
      </c>
      <c r="H236">
        <v>2005</v>
      </c>
      <c r="I236" t="s">
        <v>4</v>
      </c>
      <c r="J236" t="s">
        <v>574</v>
      </c>
      <c r="K236" t="s">
        <v>697</v>
      </c>
      <c r="L236" t="s">
        <v>698</v>
      </c>
      <c r="M236" t="s">
        <v>699</v>
      </c>
      <c r="N236" t="s">
        <v>587</v>
      </c>
    </row>
    <row r="237" spans="1:14" x14ac:dyDescent="0.25">
      <c r="A237" t="s">
        <v>276</v>
      </c>
      <c r="B237" t="s">
        <v>30</v>
      </c>
      <c r="C237" t="s">
        <v>23</v>
      </c>
      <c r="D237" t="s">
        <v>39</v>
      </c>
      <c r="E237">
        <v>500</v>
      </c>
      <c r="F237">
        <v>864</v>
      </c>
      <c r="G237" t="s">
        <v>24</v>
      </c>
      <c r="H237">
        <v>2004</v>
      </c>
      <c r="I237" t="s">
        <v>2</v>
      </c>
      <c r="J237" t="s">
        <v>607</v>
      </c>
      <c r="K237" t="s">
        <v>966</v>
      </c>
      <c r="L237" t="s">
        <v>613</v>
      </c>
      <c r="M237" t="s">
        <v>614</v>
      </c>
      <c r="N237" t="s">
        <v>872</v>
      </c>
    </row>
    <row r="238" spans="1:14" x14ac:dyDescent="0.25">
      <c r="A238" t="s">
        <v>277</v>
      </c>
      <c r="B238" t="s">
        <v>32</v>
      </c>
      <c r="C238" t="s">
        <v>21</v>
      </c>
      <c r="D238" t="s">
        <v>34</v>
      </c>
      <c r="E238">
        <v>150</v>
      </c>
      <c r="F238">
        <v>74</v>
      </c>
      <c r="G238" t="s">
        <v>22</v>
      </c>
      <c r="H238">
        <v>2006</v>
      </c>
      <c r="I238" t="s">
        <v>1</v>
      </c>
      <c r="J238" t="s">
        <v>544</v>
      </c>
      <c r="K238" t="s">
        <v>602</v>
      </c>
      <c r="L238" t="s">
        <v>546</v>
      </c>
      <c r="M238" t="s">
        <v>547</v>
      </c>
      <c r="N238" t="s">
        <v>756</v>
      </c>
    </row>
    <row r="239" spans="1:14" x14ac:dyDescent="0.25">
      <c r="A239" t="s">
        <v>278</v>
      </c>
      <c r="B239" t="s">
        <v>30</v>
      </c>
      <c r="C239" t="s">
        <v>23</v>
      </c>
      <c r="D239" t="s">
        <v>36</v>
      </c>
      <c r="E239">
        <v>500</v>
      </c>
      <c r="F239">
        <v>638</v>
      </c>
      <c r="G239" t="s">
        <v>24</v>
      </c>
      <c r="H239">
        <v>2007</v>
      </c>
      <c r="I239" t="s">
        <v>2</v>
      </c>
      <c r="J239" t="s">
        <v>634</v>
      </c>
      <c r="K239" t="s">
        <v>878</v>
      </c>
      <c r="L239" t="s">
        <v>865</v>
      </c>
      <c r="M239" t="s">
        <v>866</v>
      </c>
      <c r="N239" t="s">
        <v>696</v>
      </c>
    </row>
    <row r="240" spans="1:14" x14ac:dyDescent="0.25">
      <c r="A240" t="s">
        <v>279</v>
      </c>
      <c r="B240" t="s">
        <v>29</v>
      </c>
      <c r="C240" t="s">
        <v>26</v>
      </c>
      <c r="D240" t="s">
        <v>37</v>
      </c>
      <c r="E240">
        <v>650</v>
      </c>
      <c r="F240">
        <v>849</v>
      </c>
      <c r="G240" t="s">
        <v>22</v>
      </c>
      <c r="H240">
        <v>2005</v>
      </c>
      <c r="I240" t="s">
        <v>3</v>
      </c>
      <c r="J240" t="s">
        <v>574</v>
      </c>
      <c r="K240" t="s">
        <v>575</v>
      </c>
      <c r="L240" t="s">
        <v>585</v>
      </c>
      <c r="M240" t="s">
        <v>586</v>
      </c>
      <c r="N240" t="s">
        <v>587</v>
      </c>
    </row>
    <row r="241" spans="1:14" x14ac:dyDescent="0.25">
      <c r="A241" t="s">
        <v>280</v>
      </c>
      <c r="B241" t="s">
        <v>32</v>
      </c>
      <c r="C241" t="s">
        <v>23</v>
      </c>
      <c r="D241" t="s">
        <v>34</v>
      </c>
      <c r="E241">
        <v>100</v>
      </c>
      <c r="F241">
        <v>850</v>
      </c>
      <c r="G241" t="s">
        <v>22</v>
      </c>
      <c r="H241">
        <v>2006</v>
      </c>
      <c r="I241" t="s">
        <v>2</v>
      </c>
      <c r="J241" t="s">
        <v>544</v>
      </c>
      <c r="K241" t="s">
        <v>602</v>
      </c>
      <c r="L241" t="s">
        <v>738</v>
      </c>
      <c r="M241" t="s">
        <v>739</v>
      </c>
      <c r="N241" t="s">
        <v>756</v>
      </c>
    </row>
    <row r="242" spans="1:14" x14ac:dyDescent="0.25">
      <c r="A242" t="s">
        <v>281</v>
      </c>
      <c r="B242" t="s">
        <v>31</v>
      </c>
      <c r="C242" t="s">
        <v>40</v>
      </c>
      <c r="D242" t="s">
        <v>37</v>
      </c>
      <c r="E242">
        <v>700</v>
      </c>
      <c r="F242">
        <v>903</v>
      </c>
      <c r="G242" t="s">
        <v>27</v>
      </c>
      <c r="H242">
        <v>2007</v>
      </c>
      <c r="I242" t="s">
        <v>4</v>
      </c>
      <c r="J242" t="s">
        <v>618</v>
      </c>
      <c r="K242" t="s">
        <v>658</v>
      </c>
      <c r="L242" t="s">
        <v>887</v>
      </c>
      <c r="M242" t="s">
        <v>888</v>
      </c>
      <c r="N242" t="s">
        <v>622</v>
      </c>
    </row>
    <row r="243" spans="1:14" x14ac:dyDescent="0.25">
      <c r="A243" t="s">
        <v>282</v>
      </c>
      <c r="B243" t="s">
        <v>25</v>
      </c>
      <c r="C243" t="s">
        <v>23</v>
      </c>
      <c r="D243" t="s">
        <v>39</v>
      </c>
      <c r="E243">
        <v>550</v>
      </c>
      <c r="F243">
        <v>305</v>
      </c>
      <c r="G243" t="s">
        <v>22</v>
      </c>
      <c r="H243">
        <v>2005</v>
      </c>
      <c r="I243" t="s">
        <v>2</v>
      </c>
      <c r="J243" t="s">
        <v>574</v>
      </c>
      <c r="K243" t="s">
        <v>818</v>
      </c>
      <c r="L243" t="s">
        <v>576</v>
      </c>
      <c r="M243" t="s">
        <v>577</v>
      </c>
      <c r="N243" t="s">
        <v>578</v>
      </c>
    </row>
    <row r="244" spans="1:14" x14ac:dyDescent="0.25">
      <c r="A244" t="s">
        <v>283</v>
      </c>
      <c r="B244" t="s">
        <v>25</v>
      </c>
      <c r="C244" t="s">
        <v>23</v>
      </c>
      <c r="D244" t="s">
        <v>34</v>
      </c>
      <c r="E244">
        <v>550</v>
      </c>
      <c r="F244">
        <v>445</v>
      </c>
      <c r="G244" t="s">
        <v>24</v>
      </c>
      <c r="H244">
        <v>2005</v>
      </c>
      <c r="I244" t="s">
        <v>2</v>
      </c>
      <c r="J244" t="s">
        <v>731</v>
      </c>
      <c r="K244" t="s">
        <v>967</v>
      </c>
      <c r="L244" t="s">
        <v>776</v>
      </c>
      <c r="M244" t="s">
        <v>777</v>
      </c>
      <c r="N244" t="s">
        <v>778</v>
      </c>
    </row>
    <row r="245" spans="1:14" x14ac:dyDescent="0.25">
      <c r="A245" t="s">
        <v>284</v>
      </c>
      <c r="B245" t="s">
        <v>29</v>
      </c>
      <c r="C245" t="s">
        <v>23</v>
      </c>
      <c r="D245" t="s">
        <v>36</v>
      </c>
      <c r="E245">
        <v>650</v>
      </c>
      <c r="F245">
        <v>982</v>
      </c>
      <c r="G245" t="s">
        <v>22</v>
      </c>
      <c r="H245">
        <v>2003</v>
      </c>
      <c r="I245" t="s">
        <v>2</v>
      </c>
      <c r="J245" t="s">
        <v>579</v>
      </c>
      <c r="K245" t="s">
        <v>884</v>
      </c>
      <c r="L245" t="s">
        <v>834</v>
      </c>
      <c r="M245" t="s">
        <v>835</v>
      </c>
      <c r="N245" t="s">
        <v>854</v>
      </c>
    </row>
    <row r="246" spans="1:14" x14ac:dyDescent="0.25">
      <c r="A246" t="s">
        <v>285</v>
      </c>
      <c r="B246" t="s">
        <v>31</v>
      </c>
      <c r="C246" t="s">
        <v>40</v>
      </c>
      <c r="D246" t="s">
        <v>37</v>
      </c>
      <c r="E246">
        <v>700</v>
      </c>
      <c r="F246">
        <v>814</v>
      </c>
      <c r="G246" t="s">
        <v>27</v>
      </c>
      <c r="H246">
        <v>2006</v>
      </c>
      <c r="I246" t="s">
        <v>4</v>
      </c>
      <c r="J246" t="s">
        <v>564</v>
      </c>
      <c r="K246" t="s">
        <v>968</v>
      </c>
      <c r="L246" t="s">
        <v>722</v>
      </c>
      <c r="M246" t="s">
        <v>723</v>
      </c>
      <c r="N246" t="s">
        <v>746</v>
      </c>
    </row>
    <row r="247" spans="1:14" x14ac:dyDescent="0.25">
      <c r="A247" t="s">
        <v>286</v>
      </c>
      <c r="B247" t="s">
        <v>29</v>
      </c>
      <c r="C247" t="s">
        <v>26</v>
      </c>
      <c r="D247" t="s">
        <v>36</v>
      </c>
      <c r="E247">
        <v>650</v>
      </c>
      <c r="F247">
        <v>770</v>
      </c>
      <c r="G247" t="s">
        <v>28</v>
      </c>
      <c r="H247">
        <v>2006</v>
      </c>
      <c r="I247" t="s">
        <v>3</v>
      </c>
      <c r="J247" t="s">
        <v>649</v>
      </c>
      <c r="K247" t="s">
        <v>650</v>
      </c>
      <c r="L247" t="s">
        <v>856</v>
      </c>
      <c r="M247" t="s">
        <v>857</v>
      </c>
      <c r="N247" t="s">
        <v>760</v>
      </c>
    </row>
    <row r="248" spans="1:14" x14ac:dyDescent="0.25">
      <c r="A248" t="s">
        <v>287</v>
      </c>
      <c r="B248" t="s">
        <v>0</v>
      </c>
      <c r="C248" t="s">
        <v>23</v>
      </c>
      <c r="D248" t="s">
        <v>36</v>
      </c>
      <c r="E248">
        <v>400</v>
      </c>
      <c r="F248">
        <v>168</v>
      </c>
      <c r="G248" t="s">
        <v>22</v>
      </c>
      <c r="H248">
        <v>2006</v>
      </c>
      <c r="I248" t="s">
        <v>2</v>
      </c>
      <c r="J248" t="s">
        <v>544</v>
      </c>
      <c r="K248" t="s">
        <v>668</v>
      </c>
      <c r="L248" t="s">
        <v>738</v>
      </c>
      <c r="M248" t="s">
        <v>739</v>
      </c>
      <c r="N248" t="s">
        <v>548</v>
      </c>
    </row>
    <row r="249" spans="1:14" x14ac:dyDescent="0.25">
      <c r="A249" t="s">
        <v>288</v>
      </c>
      <c r="B249" t="s">
        <v>32</v>
      </c>
      <c r="C249" t="s">
        <v>33</v>
      </c>
      <c r="D249" t="s">
        <v>36</v>
      </c>
      <c r="E249">
        <v>150</v>
      </c>
      <c r="F249">
        <v>723</v>
      </c>
      <c r="G249" t="s">
        <v>27</v>
      </c>
      <c r="H249">
        <v>2008</v>
      </c>
      <c r="I249" t="s">
        <v>5</v>
      </c>
      <c r="J249" t="s">
        <v>669</v>
      </c>
      <c r="K249" t="s">
        <v>684</v>
      </c>
      <c r="L249" t="s">
        <v>969</v>
      </c>
      <c r="M249" t="s">
        <v>970</v>
      </c>
      <c r="N249" t="s">
        <v>673</v>
      </c>
    </row>
    <row r="250" spans="1:14" x14ac:dyDescent="0.25">
      <c r="A250" t="s">
        <v>289</v>
      </c>
      <c r="B250" t="s">
        <v>20</v>
      </c>
      <c r="C250" t="s">
        <v>26</v>
      </c>
      <c r="D250" t="s">
        <v>37</v>
      </c>
      <c r="E250">
        <v>250</v>
      </c>
      <c r="F250">
        <v>970</v>
      </c>
      <c r="G250" t="s">
        <v>22</v>
      </c>
      <c r="H250">
        <v>2003</v>
      </c>
      <c r="I250" t="s">
        <v>3</v>
      </c>
      <c r="J250" t="s">
        <v>579</v>
      </c>
      <c r="K250" t="s">
        <v>580</v>
      </c>
      <c r="L250" t="s">
        <v>915</v>
      </c>
      <c r="M250" t="s">
        <v>916</v>
      </c>
      <c r="N250" t="s">
        <v>583</v>
      </c>
    </row>
    <row r="251" spans="1:14" x14ac:dyDescent="0.25">
      <c r="A251" t="s">
        <v>290</v>
      </c>
      <c r="B251" t="s">
        <v>32</v>
      </c>
      <c r="C251" t="s">
        <v>21</v>
      </c>
      <c r="D251" t="s">
        <v>38</v>
      </c>
      <c r="E251">
        <v>150</v>
      </c>
      <c r="F251">
        <v>177</v>
      </c>
      <c r="G251" t="s">
        <v>22</v>
      </c>
      <c r="H251">
        <v>2003</v>
      </c>
      <c r="I251" t="s">
        <v>1</v>
      </c>
      <c r="J251" t="s">
        <v>579</v>
      </c>
      <c r="K251" t="s">
        <v>936</v>
      </c>
      <c r="L251" t="s">
        <v>581</v>
      </c>
      <c r="M251" t="s">
        <v>582</v>
      </c>
      <c r="N251" t="s">
        <v>935</v>
      </c>
    </row>
    <row r="252" spans="1:14" x14ac:dyDescent="0.25">
      <c r="A252" t="s">
        <v>291</v>
      </c>
      <c r="B252" t="s">
        <v>29</v>
      </c>
      <c r="C252" t="s">
        <v>26</v>
      </c>
      <c r="D252" t="s">
        <v>34</v>
      </c>
      <c r="E252">
        <v>650</v>
      </c>
      <c r="F252">
        <v>43</v>
      </c>
      <c r="G252" t="s">
        <v>24</v>
      </c>
      <c r="H252">
        <v>2004</v>
      </c>
      <c r="I252" t="s">
        <v>3</v>
      </c>
      <c r="J252" t="s">
        <v>607</v>
      </c>
      <c r="K252" t="s">
        <v>971</v>
      </c>
      <c r="L252" t="s">
        <v>875</v>
      </c>
      <c r="M252" t="s">
        <v>876</v>
      </c>
      <c r="N252" t="s">
        <v>678</v>
      </c>
    </row>
    <row r="253" spans="1:14" x14ac:dyDescent="0.25">
      <c r="A253" t="s">
        <v>292</v>
      </c>
      <c r="B253" t="s">
        <v>32</v>
      </c>
      <c r="C253" t="s">
        <v>23</v>
      </c>
      <c r="D253" t="s">
        <v>34</v>
      </c>
      <c r="E253">
        <v>100</v>
      </c>
      <c r="F253">
        <v>232</v>
      </c>
      <c r="G253" t="s">
        <v>24</v>
      </c>
      <c r="H253">
        <v>2006</v>
      </c>
      <c r="I253" t="s">
        <v>2</v>
      </c>
      <c r="J253" t="s">
        <v>554</v>
      </c>
      <c r="K253" t="s">
        <v>604</v>
      </c>
      <c r="L253" t="s">
        <v>802</v>
      </c>
      <c r="M253" t="s">
        <v>803</v>
      </c>
      <c r="N253" t="s">
        <v>972</v>
      </c>
    </row>
    <row r="254" spans="1:14" x14ac:dyDescent="0.25">
      <c r="A254" t="s">
        <v>293</v>
      </c>
      <c r="B254" t="s">
        <v>29</v>
      </c>
      <c r="C254" t="s">
        <v>26</v>
      </c>
      <c r="D254" t="s">
        <v>39</v>
      </c>
      <c r="E254">
        <v>700</v>
      </c>
      <c r="F254">
        <v>511</v>
      </c>
      <c r="G254" t="s">
        <v>22</v>
      </c>
      <c r="H254">
        <v>2006</v>
      </c>
      <c r="I254" t="s">
        <v>3</v>
      </c>
      <c r="J254" t="s">
        <v>544</v>
      </c>
      <c r="K254" t="s">
        <v>933</v>
      </c>
      <c r="L254" t="s">
        <v>754</v>
      </c>
      <c r="M254" t="s">
        <v>755</v>
      </c>
      <c r="N254" t="s">
        <v>740</v>
      </c>
    </row>
    <row r="255" spans="1:14" x14ac:dyDescent="0.25">
      <c r="A255" t="s">
        <v>294</v>
      </c>
      <c r="B255" t="s">
        <v>29</v>
      </c>
      <c r="C255" t="s">
        <v>23</v>
      </c>
      <c r="D255" t="s">
        <v>36</v>
      </c>
      <c r="E255">
        <v>650</v>
      </c>
      <c r="F255">
        <v>277</v>
      </c>
      <c r="G255" t="s">
        <v>27</v>
      </c>
      <c r="H255">
        <v>2004</v>
      </c>
      <c r="I255" t="s">
        <v>2</v>
      </c>
      <c r="J255" t="s">
        <v>644</v>
      </c>
      <c r="K255" t="s">
        <v>645</v>
      </c>
      <c r="L255" t="s">
        <v>764</v>
      </c>
      <c r="M255" t="s">
        <v>765</v>
      </c>
      <c r="N255" t="s">
        <v>648</v>
      </c>
    </row>
    <row r="256" spans="1:14" x14ac:dyDescent="0.25">
      <c r="A256" t="s">
        <v>295</v>
      </c>
      <c r="B256" t="s">
        <v>29</v>
      </c>
      <c r="C256" t="s">
        <v>26</v>
      </c>
      <c r="D256" t="s">
        <v>38</v>
      </c>
      <c r="E256">
        <v>650</v>
      </c>
      <c r="F256">
        <v>689</v>
      </c>
      <c r="G256" t="s">
        <v>27</v>
      </c>
      <c r="H256">
        <v>2005</v>
      </c>
      <c r="I256" t="s">
        <v>3</v>
      </c>
      <c r="J256" t="s">
        <v>588</v>
      </c>
      <c r="K256" t="s">
        <v>973</v>
      </c>
      <c r="L256" t="s">
        <v>624</v>
      </c>
      <c r="M256" t="s">
        <v>625</v>
      </c>
      <c r="N256" t="s">
        <v>720</v>
      </c>
    </row>
    <row r="257" spans="1:14" x14ac:dyDescent="0.25">
      <c r="A257" t="s">
        <v>296</v>
      </c>
      <c r="B257" t="s">
        <v>25</v>
      </c>
      <c r="C257" t="s">
        <v>26</v>
      </c>
      <c r="D257" t="s">
        <v>37</v>
      </c>
      <c r="E257">
        <v>600</v>
      </c>
      <c r="F257">
        <v>855</v>
      </c>
      <c r="G257" t="s">
        <v>28</v>
      </c>
      <c r="H257">
        <v>2008</v>
      </c>
      <c r="I257" t="s">
        <v>3</v>
      </c>
      <c r="J257" t="s">
        <v>704</v>
      </c>
      <c r="K257" t="s">
        <v>705</v>
      </c>
      <c r="L257" t="s">
        <v>974</v>
      </c>
      <c r="M257" t="s">
        <v>975</v>
      </c>
      <c r="N257" t="s">
        <v>714</v>
      </c>
    </row>
    <row r="258" spans="1:14" x14ac:dyDescent="0.25">
      <c r="A258" t="s">
        <v>297</v>
      </c>
      <c r="B258" t="s">
        <v>20</v>
      </c>
      <c r="C258" t="s">
        <v>21</v>
      </c>
      <c r="D258" t="s">
        <v>38</v>
      </c>
      <c r="E258">
        <v>250</v>
      </c>
      <c r="F258">
        <v>692</v>
      </c>
      <c r="G258" t="s">
        <v>27</v>
      </c>
      <c r="H258">
        <v>2006</v>
      </c>
      <c r="I258" t="s">
        <v>1</v>
      </c>
      <c r="J258" t="s">
        <v>564</v>
      </c>
      <c r="K258" t="s">
        <v>565</v>
      </c>
      <c r="L258" t="s">
        <v>566</v>
      </c>
      <c r="M258" t="s">
        <v>567</v>
      </c>
      <c r="N258" t="s">
        <v>568</v>
      </c>
    </row>
    <row r="259" spans="1:14" x14ac:dyDescent="0.25">
      <c r="A259" t="s">
        <v>298</v>
      </c>
      <c r="B259" t="s">
        <v>25</v>
      </c>
      <c r="C259" t="s">
        <v>23</v>
      </c>
      <c r="D259" t="s">
        <v>34</v>
      </c>
      <c r="E259">
        <v>550</v>
      </c>
      <c r="F259">
        <v>693</v>
      </c>
      <c r="G259" t="s">
        <v>28</v>
      </c>
      <c r="H259">
        <v>2006</v>
      </c>
      <c r="I259" t="s">
        <v>2</v>
      </c>
      <c r="J259" t="s">
        <v>649</v>
      </c>
      <c r="K259" t="s">
        <v>855</v>
      </c>
      <c r="L259" t="s">
        <v>758</v>
      </c>
      <c r="M259" t="s">
        <v>759</v>
      </c>
      <c r="N259" t="s">
        <v>653</v>
      </c>
    </row>
    <row r="260" spans="1:14" x14ac:dyDescent="0.25">
      <c r="A260" t="s">
        <v>299</v>
      </c>
      <c r="B260" t="s">
        <v>31</v>
      </c>
      <c r="C260" t="s">
        <v>40</v>
      </c>
      <c r="D260" t="s">
        <v>37</v>
      </c>
      <c r="E260">
        <v>700</v>
      </c>
      <c r="F260">
        <v>579</v>
      </c>
      <c r="G260" t="s">
        <v>22</v>
      </c>
      <c r="H260">
        <v>2004</v>
      </c>
      <c r="I260" t="s">
        <v>4</v>
      </c>
      <c r="J260" t="s">
        <v>784</v>
      </c>
      <c r="K260" t="s">
        <v>976</v>
      </c>
      <c r="L260" t="s">
        <v>977</v>
      </c>
      <c r="M260" t="s">
        <v>978</v>
      </c>
      <c r="N260" t="s">
        <v>862</v>
      </c>
    </row>
    <row r="261" spans="1:14" x14ac:dyDescent="0.25">
      <c r="A261" t="s">
        <v>300</v>
      </c>
      <c r="B261" t="s">
        <v>25</v>
      </c>
      <c r="C261" t="s">
        <v>26</v>
      </c>
      <c r="D261" t="s">
        <v>34</v>
      </c>
      <c r="E261">
        <v>600</v>
      </c>
      <c r="F261">
        <v>884</v>
      </c>
      <c r="G261" t="s">
        <v>24</v>
      </c>
      <c r="H261">
        <v>2003</v>
      </c>
      <c r="I261" t="s">
        <v>3</v>
      </c>
      <c r="J261" t="s">
        <v>689</v>
      </c>
      <c r="K261" t="s">
        <v>912</v>
      </c>
      <c r="L261" t="s">
        <v>725</v>
      </c>
      <c r="M261" t="s">
        <v>726</v>
      </c>
      <c r="N261" t="s">
        <v>693</v>
      </c>
    </row>
    <row r="262" spans="1:14" x14ac:dyDescent="0.25">
      <c r="A262" t="s">
        <v>301</v>
      </c>
      <c r="B262" t="s">
        <v>31</v>
      </c>
      <c r="C262" t="s">
        <v>23</v>
      </c>
      <c r="D262" t="s">
        <v>34</v>
      </c>
      <c r="E262">
        <v>700</v>
      </c>
      <c r="F262">
        <v>240</v>
      </c>
      <c r="G262" t="s">
        <v>28</v>
      </c>
      <c r="H262">
        <v>2007</v>
      </c>
      <c r="I262" t="s">
        <v>2</v>
      </c>
      <c r="J262" t="s">
        <v>569</v>
      </c>
      <c r="K262" t="s">
        <v>979</v>
      </c>
      <c r="L262" t="s">
        <v>571</v>
      </c>
      <c r="M262" t="s">
        <v>572</v>
      </c>
      <c r="N262" t="s">
        <v>847</v>
      </c>
    </row>
    <row r="263" spans="1:14" x14ac:dyDescent="0.25">
      <c r="A263" t="s">
        <v>302</v>
      </c>
      <c r="B263" t="s">
        <v>30</v>
      </c>
      <c r="C263" t="s">
        <v>26</v>
      </c>
      <c r="D263" t="s">
        <v>38</v>
      </c>
      <c r="E263">
        <v>450</v>
      </c>
      <c r="F263">
        <v>442</v>
      </c>
      <c r="G263" t="s">
        <v>24</v>
      </c>
      <c r="H263">
        <v>2005</v>
      </c>
      <c r="I263" t="s">
        <v>3</v>
      </c>
      <c r="J263" t="s">
        <v>731</v>
      </c>
      <c r="K263" t="s">
        <v>824</v>
      </c>
      <c r="L263" t="s">
        <v>901</v>
      </c>
      <c r="M263" t="s">
        <v>902</v>
      </c>
      <c r="N263" t="s">
        <v>735</v>
      </c>
    </row>
    <row r="264" spans="1:14" x14ac:dyDescent="0.25">
      <c r="A264" t="s">
        <v>303</v>
      </c>
      <c r="B264" t="s">
        <v>20</v>
      </c>
      <c r="C264" t="s">
        <v>23</v>
      </c>
      <c r="D264" t="s">
        <v>34</v>
      </c>
      <c r="E264">
        <v>300</v>
      </c>
      <c r="F264">
        <v>536</v>
      </c>
      <c r="G264" t="s">
        <v>27</v>
      </c>
      <c r="H264">
        <v>2003</v>
      </c>
      <c r="I264" t="s">
        <v>2</v>
      </c>
      <c r="J264" t="s">
        <v>639</v>
      </c>
      <c r="K264" t="s">
        <v>891</v>
      </c>
      <c r="L264" t="s">
        <v>641</v>
      </c>
      <c r="M264" t="s">
        <v>642</v>
      </c>
      <c r="N264" t="s">
        <v>980</v>
      </c>
    </row>
    <row r="265" spans="1:14" x14ac:dyDescent="0.25">
      <c r="A265" t="s">
        <v>304</v>
      </c>
      <c r="B265" t="s">
        <v>25</v>
      </c>
      <c r="C265" t="s">
        <v>23</v>
      </c>
      <c r="D265" t="s">
        <v>36</v>
      </c>
      <c r="E265">
        <v>600</v>
      </c>
      <c r="F265">
        <v>849</v>
      </c>
      <c r="G265" t="s">
        <v>22</v>
      </c>
      <c r="H265">
        <v>2003</v>
      </c>
      <c r="I265" t="s">
        <v>2</v>
      </c>
      <c r="J265" t="s">
        <v>579</v>
      </c>
      <c r="K265" t="s">
        <v>897</v>
      </c>
      <c r="L265" t="s">
        <v>834</v>
      </c>
      <c r="M265" t="s">
        <v>835</v>
      </c>
      <c r="N265" t="s">
        <v>854</v>
      </c>
    </row>
    <row r="266" spans="1:14" x14ac:dyDescent="0.25">
      <c r="A266" t="s">
        <v>305</v>
      </c>
      <c r="B266" t="s">
        <v>0</v>
      </c>
      <c r="C266" t="s">
        <v>23</v>
      </c>
      <c r="D266" t="s">
        <v>38</v>
      </c>
      <c r="E266">
        <v>350</v>
      </c>
      <c r="F266">
        <v>466</v>
      </c>
      <c r="G266" t="s">
        <v>24</v>
      </c>
      <c r="H266">
        <v>2005</v>
      </c>
      <c r="I266" t="s">
        <v>2</v>
      </c>
      <c r="J266" t="s">
        <v>731</v>
      </c>
      <c r="K266" t="s">
        <v>775</v>
      </c>
      <c r="L266" t="s">
        <v>776</v>
      </c>
      <c r="M266" t="s">
        <v>777</v>
      </c>
      <c r="N266" t="s">
        <v>735</v>
      </c>
    </row>
    <row r="267" spans="1:14" x14ac:dyDescent="0.25">
      <c r="A267" t="s">
        <v>306</v>
      </c>
      <c r="B267" t="s">
        <v>20</v>
      </c>
      <c r="C267" t="s">
        <v>23</v>
      </c>
      <c r="D267" t="s">
        <v>34</v>
      </c>
      <c r="E267">
        <v>200</v>
      </c>
      <c r="F267">
        <v>681</v>
      </c>
      <c r="G267" t="s">
        <v>27</v>
      </c>
      <c r="H267">
        <v>2004</v>
      </c>
      <c r="I267" t="s">
        <v>2</v>
      </c>
      <c r="J267" t="s">
        <v>644</v>
      </c>
      <c r="K267" t="s">
        <v>715</v>
      </c>
      <c r="L267" t="s">
        <v>764</v>
      </c>
      <c r="M267" t="s">
        <v>765</v>
      </c>
      <c r="N267" t="s">
        <v>956</v>
      </c>
    </row>
    <row r="268" spans="1:14" x14ac:dyDescent="0.25">
      <c r="A268" t="s">
        <v>307</v>
      </c>
      <c r="B268" t="s">
        <v>0</v>
      </c>
      <c r="C268" t="s">
        <v>23</v>
      </c>
      <c r="D268" t="s">
        <v>36</v>
      </c>
      <c r="E268">
        <v>350</v>
      </c>
      <c r="F268">
        <v>380</v>
      </c>
      <c r="G268" t="s">
        <v>22</v>
      </c>
      <c r="H268">
        <v>2004</v>
      </c>
      <c r="I268" t="s">
        <v>2</v>
      </c>
      <c r="J268" t="s">
        <v>784</v>
      </c>
      <c r="K268" t="s">
        <v>814</v>
      </c>
      <c r="L268" t="s">
        <v>815</v>
      </c>
      <c r="M268" t="s">
        <v>816</v>
      </c>
      <c r="N268" t="s">
        <v>817</v>
      </c>
    </row>
    <row r="269" spans="1:14" x14ac:dyDescent="0.25">
      <c r="A269" t="s">
        <v>308</v>
      </c>
      <c r="B269" t="s">
        <v>0</v>
      </c>
      <c r="C269" t="s">
        <v>23</v>
      </c>
      <c r="D269" t="s">
        <v>38</v>
      </c>
      <c r="E269">
        <v>350</v>
      </c>
      <c r="F269">
        <v>814</v>
      </c>
      <c r="G269" t="s">
        <v>28</v>
      </c>
      <c r="H269">
        <v>2003</v>
      </c>
      <c r="I269" t="s">
        <v>2</v>
      </c>
      <c r="J269" t="s">
        <v>709</v>
      </c>
      <c r="K269" t="s">
        <v>895</v>
      </c>
      <c r="L269" t="s">
        <v>810</v>
      </c>
      <c r="M269" t="s">
        <v>811</v>
      </c>
      <c r="N269" t="s">
        <v>981</v>
      </c>
    </row>
    <row r="270" spans="1:14" x14ac:dyDescent="0.25">
      <c r="A270" t="s">
        <v>309</v>
      </c>
      <c r="B270" t="s">
        <v>20</v>
      </c>
      <c r="C270" t="s">
        <v>26</v>
      </c>
      <c r="D270" t="s">
        <v>36</v>
      </c>
      <c r="E270">
        <v>250</v>
      </c>
      <c r="F270">
        <v>639</v>
      </c>
      <c r="G270" t="s">
        <v>22</v>
      </c>
      <c r="H270">
        <v>2007</v>
      </c>
      <c r="I270" t="s">
        <v>3</v>
      </c>
      <c r="J270" t="s">
        <v>593</v>
      </c>
      <c r="K270" t="s">
        <v>663</v>
      </c>
      <c r="L270" t="s">
        <v>982</v>
      </c>
      <c r="M270" t="s">
        <v>983</v>
      </c>
      <c r="N270" t="s">
        <v>965</v>
      </c>
    </row>
    <row r="271" spans="1:14" x14ac:dyDescent="0.25">
      <c r="A271" t="s">
        <v>310</v>
      </c>
      <c r="B271" t="s">
        <v>31</v>
      </c>
      <c r="C271" t="s">
        <v>40</v>
      </c>
      <c r="D271" t="s">
        <v>38</v>
      </c>
      <c r="E271">
        <v>700</v>
      </c>
      <c r="F271">
        <v>516</v>
      </c>
      <c r="G271" t="s">
        <v>28</v>
      </c>
      <c r="H271">
        <v>2008</v>
      </c>
      <c r="I271" t="s">
        <v>4</v>
      </c>
      <c r="J271" t="s">
        <v>704</v>
      </c>
      <c r="K271" t="s">
        <v>984</v>
      </c>
      <c r="L271" t="s">
        <v>748</v>
      </c>
      <c r="M271" t="s">
        <v>749</v>
      </c>
      <c r="N271" t="s">
        <v>708</v>
      </c>
    </row>
    <row r="272" spans="1:14" x14ac:dyDescent="0.25">
      <c r="A272" t="s">
        <v>311</v>
      </c>
      <c r="B272" t="s">
        <v>29</v>
      </c>
      <c r="C272" t="s">
        <v>23</v>
      </c>
      <c r="D272" t="s">
        <v>36</v>
      </c>
      <c r="E272">
        <v>650</v>
      </c>
      <c r="F272">
        <v>199</v>
      </c>
      <c r="G272" t="s">
        <v>28</v>
      </c>
      <c r="H272">
        <v>2004</v>
      </c>
      <c r="I272" t="s">
        <v>2</v>
      </c>
      <c r="J272" t="s">
        <v>793</v>
      </c>
      <c r="K272" t="s">
        <v>985</v>
      </c>
      <c r="L272" t="s">
        <v>986</v>
      </c>
      <c r="M272" t="s">
        <v>987</v>
      </c>
      <c r="N272" t="s">
        <v>988</v>
      </c>
    </row>
    <row r="273" spans="1:14" x14ac:dyDescent="0.25">
      <c r="A273" t="s">
        <v>312</v>
      </c>
      <c r="B273" t="s">
        <v>20</v>
      </c>
      <c r="C273" t="s">
        <v>26</v>
      </c>
      <c r="D273" t="s">
        <v>34</v>
      </c>
      <c r="E273">
        <v>250</v>
      </c>
      <c r="F273">
        <v>971</v>
      </c>
      <c r="G273" t="s">
        <v>22</v>
      </c>
      <c r="H273">
        <v>2004</v>
      </c>
      <c r="I273" t="s">
        <v>3</v>
      </c>
      <c r="J273" t="s">
        <v>784</v>
      </c>
      <c r="K273" t="s">
        <v>927</v>
      </c>
      <c r="L273" t="s">
        <v>786</v>
      </c>
      <c r="M273" t="s">
        <v>787</v>
      </c>
      <c r="N273" t="s">
        <v>788</v>
      </c>
    </row>
    <row r="274" spans="1:14" x14ac:dyDescent="0.25">
      <c r="A274" t="s">
        <v>313</v>
      </c>
      <c r="B274" t="s">
        <v>29</v>
      </c>
      <c r="C274" t="s">
        <v>21</v>
      </c>
      <c r="D274" t="s">
        <v>38</v>
      </c>
      <c r="E274">
        <v>650</v>
      </c>
      <c r="F274">
        <v>472</v>
      </c>
      <c r="G274" t="s">
        <v>24</v>
      </c>
      <c r="H274">
        <v>2003</v>
      </c>
      <c r="I274" t="s">
        <v>1</v>
      </c>
      <c r="J274" t="s">
        <v>689</v>
      </c>
      <c r="K274" t="s">
        <v>989</v>
      </c>
      <c r="L274" t="s">
        <v>691</v>
      </c>
      <c r="M274" t="s">
        <v>692</v>
      </c>
      <c r="N274" t="s">
        <v>753</v>
      </c>
    </row>
    <row r="275" spans="1:14" x14ac:dyDescent="0.25">
      <c r="A275" t="s">
        <v>314</v>
      </c>
      <c r="B275" t="s">
        <v>30</v>
      </c>
      <c r="C275" t="s">
        <v>21</v>
      </c>
      <c r="D275" t="s">
        <v>37</v>
      </c>
      <c r="E275">
        <v>500</v>
      </c>
      <c r="F275">
        <v>910</v>
      </c>
      <c r="G275" t="s">
        <v>28</v>
      </c>
      <c r="H275">
        <v>2008</v>
      </c>
      <c r="I275" t="s">
        <v>1</v>
      </c>
      <c r="J275" t="s">
        <v>704</v>
      </c>
      <c r="K275" t="s">
        <v>747</v>
      </c>
      <c r="L275" t="s">
        <v>990</v>
      </c>
      <c r="M275" t="s">
        <v>991</v>
      </c>
      <c r="N275" t="s">
        <v>714</v>
      </c>
    </row>
    <row r="276" spans="1:14" x14ac:dyDescent="0.25">
      <c r="A276" t="s">
        <v>315</v>
      </c>
      <c r="B276" t="s">
        <v>20</v>
      </c>
      <c r="C276" t="s">
        <v>21</v>
      </c>
      <c r="D276" t="s">
        <v>37</v>
      </c>
      <c r="E276">
        <v>200</v>
      </c>
      <c r="F276">
        <v>103</v>
      </c>
      <c r="G276" t="s">
        <v>28</v>
      </c>
      <c r="H276">
        <v>2005</v>
      </c>
      <c r="I276" t="s">
        <v>1</v>
      </c>
      <c r="J276" t="s">
        <v>629</v>
      </c>
      <c r="K276" t="s">
        <v>836</v>
      </c>
      <c r="L276" t="s">
        <v>728</v>
      </c>
      <c r="M276" t="s">
        <v>729</v>
      </c>
      <c r="N276" t="s">
        <v>992</v>
      </c>
    </row>
    <row r="277" spans="1:14" x14ac:dyDescent="0.25">
      <c r="A277" t="s">
        <v>316</v>
      </c>
      <c r="B277" t="s">
        <v>20</v>
      </c>
      <c r="C277" t="s">
        <v>23</v>
      </c>
      <c r="D277" t="s">
        <v>34</v>
      </c>
      <c r="E277">
        <v>300</v>
      </c>
      <c r="F277">
        <v>506</v>
      </c>
      <c r="G277" t="s">
        <v>28</v>
      </c>
      <c r="H277">
        <v>2005</v>
      </c>
      <c r="I277" t="s">
        <v>2</v>
      </c>
      <c r="J277" t="s">
        <v>629</v>
      </c>
      <c r="K277" t="s">
        <v>836</v>
      </c>
      <c r="L277" t="s">
        <v>736</v>
      </c>
      <c r="M277" t="s">
        <v>737</v>
      </c>
      <c r="N277" t="s">
        <v>911</v>
      </c>
    </row>
    <row r="278" spans="1:14" x14ac:dyDescent="0.25">
      <c r="A278" t="s">
        <v>317</v>
      </c>
      <c r="B278" t="s">
        <v>30</v>
      </c>
      <c r="C278" t="s">
        <v>21</v>
      </c>
      <c r="D278" t="s">
        <v>36</v>
      </c>
      <c r="E278">
        <v>500</v>
      </c>
      <c r="F278">
        <v>455</v>
      </c>
      <c r="G278" t="s">
        <v>28</v>
      </c>
      <c r="H278">
        <v>2008</v>
      </c>
      <c r="I278" t="s">
        <v>1</v>
      </c>
      <c r="J278" t="s">
        <v>704</v>
      </c>
      <c r="K278" t="s">
        <v>747</v>
      </c>
      <c r="L278" t="s">
        <v>990</v>
      </c>
      <c r="M278" t="s">
        <v>991</v>
      </c>
      <c r="N278" t="s">
        <v>993</v>
      </c>
    </row>
    <row r="279" spans="1:14" x14ac:dyDescent="0.25">
      <c r="A279" t="s">
        <v>318</v>
      </c>
      <c r="B279" t="s">
        <v>0</v>
      </c>
      <c r="C279" t="s">
        <v>21</v>
      </c>
      <c r="D279" t="s">
        <v>36</v>
      </c>
      <c r="E279">
        <v>350</v>
      </c>
      <c r="F279">
        <v>572</v>
      </c>
      <c r="G279" t="s">
        <v>27</v>
      </c>
      <c r="H279">
        <v>2004</v>
      </c>
      <c r="I279" t="s">
        <v>1</v>
      </c>
      <c r="J279" t="s">
        <v>644</v>
      </c>
      <c r="K279" t="s">
        <v>763</v>
      </c>
      <c r="L279" t="s">
        <v>716</v>
      </c>
      <c r="M279" t="s">
        <v>717</v>
      </c>
      <c r="N279" t="s">
        <v>648</v>
      </c>
    </row>
    <row r="280" spans="1:14" x14ac:dyDescent="0.25">
      <c r="A280" t="s">
        <v>319</v>
      </c>
      <c r="B280" t="s">
        <v>20</v>
      </c>
      <c r="C280" t="s">
        <v>23</v>
      </c>
      <c r="D280" t="s">
        <v>36</v>
      </c>
      <c r="E280">
        <v>300</v>
      </c>
      <c r="F280">
        <v>506</v>
      </c>
      <c r="G280" t="s">
        <v>27</v>
      </c>
      <c r="H280">
        <v>2003</v>
      </c>
      <c r="I280" t="s">
        <v>2</v>
      </c>
      <c r="J280" t="s">
        <v>639</v>
      </c>
      <c r="K280" t="s">
        <v>891</v>
      </c>
      <c r="L280" t="s">
        <v>641</v>
      </c>
      <c r="M280" t="s">
        <v>642</v>
      </c>
      <c r="N280" t="s">
        <v>809</v>
      </c>
    </row>
    <row r="281" spans="1:14" x14ac:dyDescent="0.25">
      <c r="A281" t="s">
        <v>320</v>
      </c>
      <c r="B281" t="s">
        <v>20</v>
      </c>
      <c r="C281" t="s">
        <v>23</v>
      </c>
      <c r="D281" t="s">
        <v>34</v>
      </c>
      <c r="E281">
        <v>200</v>
      </c>
      <c r="F281">
        <v>584</v>
      </c>
      <c r="G281" t="s">
        <v>28</v>
      </c>
      <c r="H281">
        <v>2008</v>
      </c>
      <c r="I281" t="s">
        <v>2</v>
      </c>
      <c r="J281" t="s">
        <v>704</v>
      </c>
      <c r="K281" t="s">
        <v>994</v>
      </c>
      <c r="L281" t="s">
        <v>706</v>
      </c>
      <c r="M281" t="s">
        <v>707</v>
      </c>
      <c r="N281" t="s">
        <v>995</v>
      </c>
    </row>
    <row r="282" spans="1:14" x14ac:dyDescent="0.25">
      <c r="A282" t="s">
        <v>321</v>
      </c>
      <c r="B282" t="s">
        <v>32</v>
      </c>
      <c r="C282" t="s">
        <v>21</v>
      </c>
      <c r="D282" t="s">
        <v>39</v>
      </c>
      <c r="E282">
        <v>100</v>
      </c>
      <c r="F282">
        <v>791</v>
      </c>
      <c r="G282" t="s">
        <v>28</v>
      </c>
      <c r="H282">
        <v>2008</v>
      </c>
      <c r="I282" t="s">
        <v>1</v>
      </c>
      <c r="J282" t="s">
        <v>704</v>
      </c>
      <c r="K282" t="s">
        <v>996</v>
      </c>
      <c r="L282" t="s">
        <v>990</v>
      </c>
      <c r="M282" t="s">
        <v>991</v>
      </c>
      <c r="N282" t="s">
        <v>997</v>
      </c>
    </row>
    <row r="283" spans="1:14" x14ac:dyDescent="0.25">
      <c r="A283" t="s">
        <v>322</v>
      </c>
      <c r="B283" t="s">
        <v>31</v>
      </c>
      <c r="C283" t="s">
        <v>40</v>
      </c>
      <c r="D283" t="s">
        <v>34</v>
      </c>
      <c r="E283">
        <v>700</v>
      </c>
      <c r="F283">
        <v>163</v>
      </c>
      <c r="G283" t="s">
        <v>22</v>
      </c>
      <c r="H283">
        <v>2006</v>
      </c>
      <c r="I283" t="s">
        <v>4</v>
      </c>
      <c r="J283" t="s">
        <v>544</v>
      </c>
      <c r="K283" t="s">
        <v>998</v>
      </c>
      <c r="L283" t="s">
        <v>999</v>
      </c>
      <c r="M283" t="s">
        <v>1000</v>
      </c>
      <c r="N283" t="s">
        <v>756</v>
      </c>
    </row>
    <row r="284" spans="1:14" x14ac:dyDescent="0.25">
      <c r="A284" t="s">
        <v>323</v>
      </c>
      <c r="B284" t="s">
        <v>32</v>
      </c>
      <c r="C284" t="s">
        <v>26</v>
      </c>
      <c r="D284" t="s">
        <v>37</v>
      </c>
      <c r="E284">
        <v>150</v>
      </c>
      <c r="F284">
        <v>665</v>
      </c>
      <c r="G284" t="s">
        <v>22</v>
      </c>
      <c r="H284">
        <v>2006</v>
      </c>
      <c r="I284" t="s">
        <v>3</v>
      </c>
      <c r="J284" t="s">
        <v>544</v>
      </c>
      <c r="K284" t="s">
        <v>602</v>
      </c>
      <c r="L284" t="s">
        <v>754</v>
      </c>
      <c r="M284" t="s">
        <v>755</v>
      </c>
      <c r="N284" t="s">
        <v>934</v>
      </c>
    </row>
    <row r="285" spans="1:14" x14ac:dyDescent="0.25">
      <c r="A285" t="s">
        <v>324</v>
      </c>
      <c r="B285" t="s">
        <v>0</v>
      </c>
      <c r="C285" t="s">
        <v>23</v>
      </c>
      <c r="D285" t="s">
        <v>39</v>
      </c>
      <c r="E285">
        <v>300</v>
      </c>
      <c r="F285">
        <v>569</v>
      </c>
      <c r="G285" t="s">
        <v>27</v>
      </c>
      <c r="H285">
        <v>2007</v>
      </c>
      <c r="I285" t="s">
        <v>2</v>
      </c>
      <c r="J285" t="s">
        <v>618</v>
      </c>
      <c r="K285" t="s">
        <v>619</v>
      </c>
      <c r="L285" t="s">
        <v>620</v>
      </c>
      <c r="M285" t="s">
        <v>621</v>
      </c>
      <c r="N285" t="s">
        <v>659</v>
      </c>
    </row>
    <row r="286" spans="1:14" x14ac:dyDescent="0.25">
      <c r="A286" t="s">
        <v>325</v>
      </c>
      <c r="B286" t="s">
        <v>20</v>
      </c>
      <c r="C286" t="s">
        <v>23</v>
      </c>
      <c r="D286" t="s">
        <v>34</v>
      </c>
      <c r="E286">
        <v>300</v>
      </c>
      <c r="F286">
        <v>825</v>
      </c>
      <c r="G286" t="s">
        <v>27</v>
      </c>
      <c r="H286">
        <v>2004</v>
      </c>
      <c r="I286" t="s">
        <v>2</v>
      </c>
      <c r="J286" t="s">
        <v>644</v>
      </c>
      <c r="K286" t="s">
        <v>715</v>
      </c>
      <c r="L286" t="s">
        <v>764</v>
      </c>
      <c r="M286" t="s">
        <v>765</v>
      </c>
      <c r="N286" t="s">
        <v>956</v>
      </c>
    </row>
    <row r="287" spans="1:14" x14ac:dyDescent="0.25">
      <c r="A287" t="s">
        <v>326</v>
      </c>
      <c r="B287" t="s">
        <v>35</v>
      </c>
      <c r="C287" t="s">
        <v>26</v>
      </c>
      <c r="D287" t="s">
        <v>39</v>
      </c>
      <c r="E287">
        <v>550</v>
      </c>
      <c r="F287">
        <v>166</v>
      </c>
      <c r="G287" t="s">
        <v>24</v>
      </c>
      <c r="H287">
        <v>2004</v>
      </c>
      <c r="I287" t="s">
        <v>3</v>
      </c>
      <c r="J287" t="s">
        <v>607</v>
      </c>
      <c r="K287" t="s">
        <v>1001</v>
      </c>
      <c r="L287" t="s">
        <v>875</v>
      </c>
      <c r="M287" t="s">
        <v>876</v>
      </c>
      <c r="N287" t="s">
        <v>872</v>
      </c>
    </row>
    <row r="288" spans="1:14" x14ac:dyDescent="0.25">
      <c r="A288" t="s">
        <v>327</v>
      </c>
      <c r="B288" t="s">
        <v>30</v>
      </c>
      <c r="C288" t="s">
        <v>26</v>
      </c>
      <c r="D288" t="s">
        <v>39</v>
      </c>
      <c r="E288">
        <v>450</v>
      </c>
      <c r="F288">
        <v>524</v>
      </c>
      <c r="G288" t="s">
        <v>27</v>
      </c>
      <c r="H288">
        <v>2008</v>
      </c>
      <c r="I288" t="s">
        <v>3</v>
      </c>
      <c r="J288" t="s">
        <v>669</v>
      </c>
      <c r="K288" t="s">
        <v>831</v>
      </c>
      <c r="L288" t="s">
        <v>929</v>
      </c>
      <c r="M288" t="s">
        <v>930</v>
      </c>
      <c r="N288" t="s">
        <v>1002</v>
      </c>
    </row>
    <row r="289" spans="1:14" x14ac:dyDescent="0.25">
      <c r="A289" t="s">
        <v>328</v>
      </c>
      <c r="B289" t="s">
        <v>30</v>
      </c>
      <c r="C289" t="s">
        <v>26</v>
      </c>
      <c r="D289" t="s">
        <v>39</v>
      </c>
      <c r="E289">
        <v>450</v>
      </c>
      <c r="F289">
        <v>617</v>
      </c>
      <c r="G289" t="s">
        <v>27</v>
      </c>
      <c r="H289">
        <v>2006</v>
      </c>
      <c r="I289" t="s">
        <v>3</v>
      </c>
      <c r="J289" t="s">
        <v>564</v>
      </c>
      <c r="K289" t="s">
        <v>718</v>
      </c>
      <c r="L289" t="s">
        <v>922</v>
      </c>
      <c r="M289" t="s">
        <v>923</v>
      </c>
      <c r="N289" t="s">
        <v>859</v>
      </c>
    </row>
    <row r="290" spans="1:14" x14ac:dyDescent="0.25">
      <c r="A290" t="s">
        <v>329</v>
      </c>
      <c r="B290" t="s">
        <v>31</v>
      </c>
      <c r="C290" t="s">
        <v>23</v>
      </c>
      <c r="D290" t="s">
        <v>39</v>
      </c>
      <c r="E290">
        <v>700</v>
      </c>
      <c r="F290">
        <v>609</v>
      </c>
      <c r="G290" t="s">
        <v>28</v>
      </c>
      <c r="H290">
        <v>2006</v>
      </c>
      <c r="I290" t="s">
        <v>2</v>
      </c>
      <c r="J290" t="s">
        <v>649</v>
      </c>
      <c r="K290" t="s">
        <v>757</v>
      </c>
      <c r="L290" t="s">
        <v>758</v>
      </c>
      <c r="M290" t="s">
        <v>759</v>
      </c>
      <c r="N290" t="s">
        <v>954</v>
      </c>
    </row>
    <row r="291" spans="1:14" x14ac:dyDescent="0.25">
      <c r="A291" t="s">
        <v>330</v>
      </c>
      <c r="B291" t="s">
        <v>0</v>
      </c>
      <c r="C291" t="s">
        <v>23</v>
      </c>
      <c r="D291" t="s">
        <v>36</v>
      </c>
      <c r="E291">
        <v>400</v>
      </c>
      <c r="F291">
        <v>396</v>
      </c>
      <c r="G291" t="s">
        <v>22</v>
      </c>
      <c r="H291">
        <v>2005</v>
      </c>
      <c r="I291" t="s">
        <v>2</v>
      </c>
      <c r="J291" t="s">
        <v>574</v>
      </c>
      <c r="K291" t="s">
        <v>905</v>
      </c>
      <c r="L291" t="s">
        <v>576</v>
      </c>
      <c r="M291" t="s">
        <v>577</v>
      </c>
      <c r="N291" t="s">
        <v>867</v>
      </c>
    </row>
    <row r="292" spans="1:14" x14ac:dyDescent="0.25">
      <c r="A292" t="s">
        <v>331</v>
      </c>
      <c r="B292" t="s">
        <v>30</v>
      </c>
      <c r="C292" t="s">
        <v>26</v>
      </c>
      <c r="D292" t="s">
        <v>37</v>
      </c>
      <c r="E292">
        <v>450</v>
      </c>
      <c r="F292">
        <v>330</v>
      </c>
      <c r="G292" t="s">
        <v>27</v>
      </c>
      <c r="H292">
        <v>2006</v>
      </c>
      <c r="I292" t="s">
        <v>3</v>
      </c>
      <c r="J292" t="s">
        <v>564</v>
      </c>
      <c r="K292" t="s">
        <v>718</v>
      </c>
      <c r="L292" t="s">
        <v>922</v>
      </c>
      <c r="M292" t="s">
        <v>923</v>
      </c>
      <c r="N292" t="s">
        <v>746</v>
      </c>
    </row>
    <row r="293" spans="1:14" x14ac:dyDescent="0.25">
      <c r="A293" t="s">
        <v>332</v>
      </c>
      <c r="B293" t="s">
        <v>20</v>
      </c>
      <c r="C293" t="s">
        <v>23</v>
      </c>
      <c r="D293" t="s">
        <v>36</v>
      </c>
      <c r="E293">
        <v>300</v>
      </c>
      <c r="F293">
        <v>507</v>
      </c>
      <c r="G293" t="s">
        <v>27</v>
      </c>
      <c r="H293">
        <v>2007</v>
      </c>
      <c r="I293" t="s">
        <v>2</v>
      </c>
      <c r="J293" t="s">
        <v>618</v>
      </c>
      <c r="K293" t="s">
        <v>920</v>
      </c>
      <c r="L293" t="s">
        <v>620</v>
      </c>
      <c r="M293" t="s">
        <v>621</v>
      </c>
      <c r="N293" t="s">
        <v>921</v>
      </c>
    </row>
    <row r="294" spans="1:14" x14ac:dyDescent="0.25">
      <c r="A294" t="s">
        <v>333</v>
      </c>
      <c r="B294" t="s">
        <v>29</v>
      </c>
      <c r="C294" t="s">
        <v>23</v>
      </c>
      <c r="D294" t="s">
        <v>39</v>
      </c>
      <c r="E294">
        <v>650</v>
      </c>
      <c r="F294">
        <v>727</v>
      </c>
      <c r="G294" t="s">
        <v>24</v>
      </c>
      <c r="H294">
        <v>2003</v>
      </c>
      <c r="I294" t="s">
        <v>2</v>
      </c>
      <c r="J294" t="s">
        <v>689</v>
      </c>
      <c r="K294" t="s">
        <v>989</v>
      </c>
      <c r="L294" t="s">
        <v>701</v>
      </c>
      <c r="M294" t="s">
        <v>702</v>
      </c>
      <c r="N294" t="s">
        <v>703</v>
      </c>
    </row>
    <row r="295" spans="1:14" x14ac:dyDescent="0.25">
      <c r="A295" t="s">
        <v>334</v>
      </c>
      <c r="B295" t="s">
        <v>29</v>
      </c>
      <c r="C295" t="s">
        <v>23</v>
      </c>
      <c r="D295" t="s">
        <v>39</v>
      </c>
      <c r="E295">
        <v>650</v>
      </c>
      <c r="F295">
        <v>419</v>
      </c>
      <c r="G295" t="s">
        <v>27</v>
      </c>
      <c r="H295">
        <v>2003</v>
      </c>
      <c r="I295" t="s">
        <v>2</v>
      </c>
      <c r="J295" t="s">
        <v>639</v>
      </c>
      <c r="K295" t="s">
        <v>741</v>
      </c>
      <c r="L295" t="s">
        <v>641</v>
      </c>
      <c r="M295" t="s">
        <v>642</v>
      </c>
      <c r="N295" t="s">
        <v>643</v>
      </c>
    </row>
    <row r="296" spans="1:14" x14ac:dyDescent="0.25">
      <c r="A296" t="s">
        <v>335</v>
      </c>
      <c r="B296" t="s">
        <v>0</v>
      </c>
      <c r="C296" t="s">
        <v>23</v>
      </c>
      <c r="D296" t="s">
        <v>34</v>
      </c>
      <c r="E296">
        <v>400</v>
      </c>
      <c r="F296">
        <v>636</v>
      </c>
      <c r="G296" t="s">
        <v>22</v>
      </c>
      <c r="H296">
        <v>2008</v>
      </c>
      <c r="I296" t="s">
        <v>2</v>
      </c>
      <c r="J296" t="s">
        <v>559</v>
      </c>
      <c r="K296" t="s">
        <v>560</v>
      </c>
      <c r="L296" t="s">
        <v>561</v>
      </c>
      <c r="M296" t="s">
        <v>562</v>
      </c>
      <c r="N296" t="s">
        <v>841</v>
      </c>
    </row>
    <row r="297" spans="1:14" x14ac:dyDescent="0.25">
      <c r="A297" t="s">
        <v>336</v>
      </c>
      <c r="B297" t="s">
        <v>20</v>
      </c>
      <c r="C297" t="s">
        <v>21</v>
      </c>
      <c r="D297" t="s">
        <v>36</v>
      </c>
      <c r="E297">
        <v>200</v>
      </c>
      <c r="F297">
        <v>448</v>
      </c>
      <c r="G297" t="s">
        <v>24</v>
      </c>
      <c r="H297">
        <v>2006</v>
      </c>
      <c r="I297" t="s">
        <v>1</v>
      </c>
      <c r="J297" t="s">
        <v>554</v>
      </c>
      <c r="K297" t="s">
        <v>801</v>
      </c>
      <c r="L297" t="s">
        <v>599</v>
      </c>
      <c r="M297" t="s">
        <v>600</v>
      </c>
      <c r="N297" t="s">
        <v>558</v>
      </c>
    </row>
    <row r="298" spans="1:14" x14ac:dyDescent="0.25">
      <c r="A298" t="s">
        <v>337</v>
      </c>
      <c r="B298" t="s">
        <v>32</v>
      </c>
      <c r="C298" t="s">
        <v>21</v>
      </c>
      <c r="D298" t="s">
        <v>39</v>
      </c>
      <c r="E298">
        <v>150</v>
      </c>
      <c r="F298">
        <v>715</v>
      </c>
      <c r="G298" t="s">
        <v>27</v>
      </c>
      <c r="H298">
        <v>2004</v>
      </c>
      <c r="I298" t="s">
        <v>1</v>
      </c>
      <c r="J298" t="s">
        <v>644</v>
      </c>
      <c r="K298" t="s">
        <v>1003</v>
      </c>
      <c r="L298" t="s">
        <v>716</v>
      </c>
      <c r="M298" t="s">
        <v>717</v>
      </c>
      <c r="N298" t="s">
        <v>1004</v>
      </c>
    </row>
    <row r="299" spans="1:14" x14ac:dyDescent="0.25">
      <c r="A299" t="s">
        <v>338</v>
      </c>
      <c r="B299" t="s">
        <v>25</v>
      </c>
      <c r="C299" t="s">
        <v>26</v>
      </c>
      <c r="D299" t="s">
        <v>38</v>
      </c>
      <c r="E299">
        <v>600</v>
      </c>
      <c r="F299">
        <v>632</v>
      </c>
      <c r="G299" t="s">
        <v>27</v>
      </c>
      <c r="H299">
        <v>2006</v>
      </c>
      <c r="I299" t="s">
        <v>3</v>
      </c>
      <c r="J299" t="s">
        <v>564</v>
      </c>
      <c r="K299" t="s">
        <v>626</v>
      </c>
      <c r="L299" t="s">
        <v>922</v>
      </c>
      <c r="M299" t="s">
        <v>923</v>
      </c>
      <c r="N299" t="s">
        <v>568</v>
      </c>
    </row>
    <row r="300" spans="1:14" x14ac:dyDescent="0.25">
      <c r="A300" t="s">
        <v>339</v>
      </c>
      <c r="B300" t="s">
        <v>20</v>
      </c>
      <c r="C300" t="s">
        <v>23</v>
      </c>
      <c r="D300" t="s">
        <v>39</v>
      </c>
      <c r="E300">
        <v>300</v>
      </c>
      <c r="F300">
        <v>702</v>
      </c>
      <c r="G300" t="s">
        <v>22</v>
      </c>
      <c r="H300">
        <v>2008</v>
      </c>
      <c r="I300" t="s">
        <v>2</v>
      </c>
      <c r="J300" t="s">
        <v>559</v>
      </c>
      <c r="K300" t="s">
        <v>654</v>
      </c>
      <c r="L300" t="s">
        <v>561</v>
      </c>
      <c r="M300" t="s">
        <v>562</v>
      </c>
      <c r="N300" t="s">
        <v>863</v>
      </c>
    </row>
    <row r="301" spans="1:14" x14ac:dyDescent="0.25">
      <c r="A301" t="s">
        <v>340</v>
      </c>
      <c r="B301" t="s">
        <v>30</v>
      </c>
      <c r="C301" t="s">
        <v>40</v>
      </c>
      <c r="D301" t="s">
        <v>39</v>
      </c>
      <c r="E301">
        <v>450</v>
      </c>
      <c r="F301">
        <v>390</v>
      </c>
      <c r="G301" t="s">
        <v>22</v>
      </c>
      <c r="H301">
        <v>2003</v>
      </c>
      <c r="I301" t="s">
        <v>4</v>
      </c>
      <c r="J301" t="s">
        <v>579</v>
      </c>
      <c r="K301" t="s">
        <v>812</v>
      </c>
      <c r="L301" t="s">
        <v>1005</v>
      </c>
      <c r="M301" t="s">
        <v>1006</v>
      </c>
      <c r="N301" t="s">
        <v>813</v>
      </c>
    </row>
    <row r="302" spans="1:14" x14ac:dyDescent="0.25">
      <c r="A302" t="s">
        <v>341</v>
      </c>
      <c r="B302" t="s">
        <v>32</v>
      </c>
      <c r="C302" t="s">
        <v>26</v>
      </c>
      <c r="D302" t="s">
        <v>38</v>
      </c>
      <c r="E302">
        <v>150</v>
      </c>
      <c r="F302">
        <v>529</v>
      </c>
      <c r="G302" t="s">
        <v>22</v>
      </c>
      <c r="H302">
        <v>2005</v>
      </c>
      <c r="I302" t="s">
        <v>3</v>
      </c>
      <c r="J302" t="s">
        <v>574</v>
      </c>
      <c r="K302" t="s">
        <v>1007</v>
      </c>
      <c r="L302" t="s">
        <v>585</v>
      </c>
      <c r="M302" t="s">
        <v>586</v>
      </c>
      <c r="N302" t="s">
        <v>823</v>
      </c>
    </row>
    <row r="303" spans="1:14" x14ac:dyDescent="0.25">
      <c r="A303" t="s">
        <v>342</v>
      </c>
      <c r="B303" t="s">
        <v>25</v>
      </c>
      <c r="C303" t="s">
        <v>23</v>
      </c>
      <c r="D303" t="s">
        <v>36</v>
      </c>
      <c r="E303">
        <v>600</v>
      </c>
      <c r="F303">
        <v>166</v>
      </c>
      <c r="G303" t="s">
        <v>22</v>
      </c>
      <c r="H303">
        <v>2004</v>
      </c>
      <c r="I303" t="s">
        <v>2</v>
      </c>
      <c r="J303" t="s">
        <v>784</v>
      </c>
      <c r="K303" t="s">
        <v>1008</v>
      </c>
      <c r="L303" t="s">
        <v>815</v>
      </c>
      <c r="M303" t="s">
        <v>816</v>
      </c>
      <c r="N303" t="s">
        <v>817</v>
      </c>
    </row>
    <row r="304" spans="1:14" x14ac:dyDescent="0.25">
      <c r="A304" t="s">
        <v>343</v>
      </c>
      <c r="B304" t="s">
        <v>0</v>
      </c>
      <c r="C304" t="s">
        <v>21</v>
      </c>
      <c r="D304" t="s">
        <v>39</v>
      </c>
      <c r="E304">
        <v>350</v>
      </c>
      <c r="F304">
        <v>740</v>
      </c>
      <c r="G304" t="s">
        <v>24</v>
      </c>
      <c r="H304">
        <v>2008</v>
      </c>
      <c r="I304" t="s">
        <v>1</v>
      </c>
      <c r="J304" t="s">
        <v>549</v>
      </c>
      <c r="K304" t="s">
        <v>882</v>
      </c>
      <c r="L304" t="s">
        <v>842</v>
      </c>
      <c r="M304" t="s">
        <v>843</v>
      </c>
      <c r="N304" t="s">
        <v>617</v>
      </c>
    </row>
    <row r="305" spans="1:14" x14ac:dyDescent="0.25">
      <c r="A305" t="s">
        <v>344</v>
      </c>
      <c r="B305" t="s">
        <v>32</v>
      </c>
      <c r="C305" t="s">
        <v>26</v>
      </c>
      <c r="D305" t="s">
        <v>36</v>
      </c>
      <c r="E305">
        <v>150</v>
      </c>
      <c r="F305">
        <v>36</v>
      </c>
      <c r="G305" t="s">
        <v>28</v>
      </c>
      <c r="H305">
        <v>2007</v>
      </c>
      <c r="I305" t="s">
        <v>3</v>
      </c>
      <c r="J305" t="s">
        <v>569</v>
      </c>
      <c r="K305" t="s">
        <v>660</v>
      </c>
      <c r="L305" t="s">
        <v>959</v>
      </c>
      <c r="M305" t="s">
        <v>960</v>
      </c>
      <c r="N305" t="s">
        <v>932</v>
      </c>
    </row>
    <row r="306" spans="1:14" x14ac:dyDescent="0.25">
      <c r="A306" t="s">
        <v>345</v>
      </c>
      <c r="B306" t="s">
        <v>20</v>
      </c>
      <c r="C306" t="s">
        <v>26</v>
      </c>
      <c r="D306" t="s">
        <v>37</v>
      </c>
      <c r="E306">
        <v>250</v>
      </c>
      <c r="F306">
        <v>969</v>
      </c>
      <c r="G306" t="s">
        <v>28</v>
      </c>
      <c r="H306">
        <v>2003</v>
      </c>
      <c r="I306" t="s">
        <v>3</v>
      </c>
      <c r="J306" t="s">
        <v>709</v>
      </c>
      <c r="K306" t="s">
        <v>767</v>
      </c>
      <c r="L306" t="s">
        <v>827</v>
      </c>
      <c r="M306" t="s">
        <v>828</v>
      </c>
      <c r="N306" t="s">
        <v>896</v>
      </c>
    </row>
    <row r="307" spans="1:14" x14ac:dyDescent="0.25">
      <c r="A307" t="s">
        <v>346</v>
      </c>
      <c r="B307" t="s">
        <v>20</v>
      </c>
      <c r="C307" t="s">
        <v>21</v>
      </c>
      <c r="D307" t="s">
        <v>34</v>
      </c>
      <c r="E307">
        <v>200</v>
      </c>
      <c r="F307">
        <v>806</v>
      </c>
      <c r="G307" t="s">
        <v>27</v>
      </c>
      <c r="H307">
        <v>2007</v>
      </c>
      <c r="I307" t="s">
        <v>1</v>
      </c>
      <c r="J307" t="s">
        <v>618</v>
      </c>
      <c r="K307" t="s">
        <v>920</v>
      </c>
      <c r="L307" t="s">
        <v>679</v>
      </c>
      <c r="M307" t="s">
        <v>680</v>
      </c>
      <c r="N307" t="s">
        <v>889</v>
      </c>
    </row>
    <row r="308" spans="1:14" x14ac:dyDescent="0.25">
      <c r="A308" t="s">
        <v>347</v>
      </c>
      <c r="B308" t="s">
        <v>25</v>
      </c>
      <c r="C308" t="s">
        <v>23</v>
      </c>
      <c r="D308" t="s">
        <v>36</v>
      </c>
      <c r="E308">
        <v>550</v>
      </c>
      <c r="F308">
        <v>93</v>
      </c>
      <c r="G308" t="s">
        <v>28</v>
      </c>
      <c r="H308">
        <v>2003</v>
      </c>
      <c r="I308" t="s">
        <v>2</v>
      </c>
      <c r="J308" t="s">
        <v>709</v>
      </c>
      <c r="K308" t="s">
        <v>826</v>
      </c>
      <c r="L308" t="s">
        <v>810</v>
      </c>
      <c r="M308" t="s">
        <v>811</v>
      </c>
      <c r="N308" t="s">
        <v>871</v>
      </c>
    </row>
    <row r="309" spans="1:14" x14ac:dyDescent="0.25">
      <c r="A309" t="s">
        <v>348</v>
      </c>
      <c r="B309" t="s">
        <v>0</v>
      </c>
      <c r="C309" t="s">
        <v>26</v>
      </c>
      <c r="D309" t="s">
        <v>36</v>
      </c>
      <c r="E309">
        <v>400</v>
      </c>
      <c r="F309">
        <v>558</v>
      </c>
      <c r="G309" t="s">
        <v>28</v>
      </c>
      <c r="H309">
        <v>2006</v>
      </c>
      <c r="I309" t="s">
        <v>3</v>
      </c>
      <c r="J309" t="s">
        <v>649</v>
      </c>
      <c r="K309" t="s">
        <v>1009</v>
      </c>
      <c r="L309" t="s">
        <v>856</v>
      </c>
      <c r="M309" t="s">
        <v>857</v>
      </c>
      <c r="N309" t="s">
        <v>760</v>
      </c>
    </row>
    <row r="310" spans="1:14" x14ac:dyDescent="0.25">
      <c r="A310" t="s">
        <v>349</v>
      </c>
      <c r="B310" t="s">
        <v>32</v>
      </c>
      <c r="C310" t="s">
        <v>23</v>
      </c>
      <c r="D310" t="s">
        <v>39</v>
      </c>
      <c r="E310">
        <v>100</v>
      </c>
      <c r="F310">
        <v>445</v>
      </c>
      <c r="G310" t="s">
        <v>28</v>
      </c>
      <c r="H310">
        <v>2008</v>
      </c>
      <c r="I310" t="s">
        <v>2</v>
      </c>
      <c r="J310" t="s">
        <v>704</v>
      </c>
      <c r="K310" t="s">
        <v>996</v>
      </c>
      <c r="L310" t="s">
        <v>706</v>
      </c>
      <c r="M310" t="s">
        <v>707</v>
      </c>
      <c r="N310" t="s">
        <v>997</v>
      </c>
    </row>
    <row r="311" spans="1:14" x14ac:dyDescent="0.25">
      <c r="A311" t="s">
        <v>350</v>
      </c>
      <c r="B311" t="s">
        <v>0</v>
      </c>
      <c r="C311" t="s">
        <v>23</v>
      </c>
      <c r="D311" t="s">
        <v>38</v>
      </c>
      <c r="E311">
        <v>300</v>
      </c>
      <c r="F311">
        <v>441</v>
      </c>
      <c r="G311" t="s">
        <v>28</v>
      </c>
      <c r="H311">
        <v>2005</v>
      </c>
      <c r="I311" t="s">
        <v>2</v>
      </c>
      <c r="J311" t="s">
        <v>629</v>
      </c>
      <c r="K311" t="s">
        <v>727</v>
      </c>
      <c r="L311" t="s">
        <v>736</v>
      </c>
      <c r="M311" t="s">
        <v>737</v>
      </c>
      <c r="N311" t="s">
        <v>730</v>
      </c>
    </row>
    <row r="312" spans="1:14" x14ac:dyDescent="0.25">
      <c r="A312" t="s">
        <v>351</v>
      </c>
      <c r="B312" t="s">
        <v>25</v>
      </c>
      <c r="C312" t="s">
        <v>23</v>
      </c>
      <c r="D312" t="s">
        <v>37</v>
      </c>
      <c r="E312">
        <v>600</v>
      </c>
      <c r="F312">
        <v>899</v>
      </c>
      <c r="G312" t="s">
        <v>27</v>
      </c>
      <c r="H312">
        <v>2007</v>
      </c>
      <c r="I312" t="s">
        <v>2</v>
      </c>
      <c r="J312" t="s">
        <v>618</v>
      </c>
      <c r="K312" t="s">
        <v>1010</v>
      </c>
      <c r="L312" t="s">
        <v>620</v>
      </c>
      <c r="M312" t="s">
        <v>621</v>
      </c>
      <c r="N312" t="s">
        <v>622</v>
      </c>
    </row>
    <row r="313" spans="1:14" x14ac:dyDescent="0.25">
      <c r="A313" t="s">
        <v>352</v>
      </c>
      <c r="B313" t="s">
        <v>25</v>
      </c>
      <c r="C313" t="s">
        <v>23</v>
      </c>
      <c r="D313" t="s">
        <v>38</v>
      </c>
      <c r="E313">
        <v>550</v>
      </c>
      <c r="F313">
        <v>731</v>
      </c>
      <c r="G313" t="s">
        <v>22</v>
      </c>
      <c r="H313">
        <v>2006</v>
      </c>
      <c r="I313" t="s">
        <v>2</v>
      </c>
      <c r="J313" t="s">
        <v>544</v>
      </c>
      <c r="K313" t="s">
        <v>949</v>
      </c>
      <c r="L313" t="s">
        <v>738</v>
      </c>
      <c r="M313" t="s">
        <v>739</v>
      </c>
      <c r="N313" t="s">
        <v>603</v>
      </c>
    </row>
    <row r="314" spans="1:14" x14ac:dyDescent="0.25">
      <c r="A314" t="s">
        <v>353</v>
      </c>
      <c r="B314" t="s">
        <v>0</v>
      </c>
      <c r="C314" t="s">
        <v>23</v>
      </c>
      <c r="D314" t="s">
        <v>34</v>
      </c>
      <c r="E314">
        <v>350</v>
      </c>
      <c r="F314">
        <v>227</v>
      </c>
      <c r="G314" t="s">
        <v>22</v>
      </c>
      <c r="H314">
        <v>2006</v>
      </c>
      <c r="I314" t="s">
        <v>2</v>
      </c>
      <c r="J314" t="s">
        <v>544</v>
      </c>
      <c r="K314" t="s">
        <v>668</v>
      </c>
      <c r="L314" t="s">
        <v>738</v>
      </c>
      <c r="M314" t="s">
        <v>739</v>
      </c>
      <c r="N314" t="s">
        <v>756</v>
      </c>
    </row>
    <row r="315" spans="1:14" x14ac:dyDescent="0.25">
      <c r="A315" t="s">
        <v>354</v>
      </c>
      <c r="B315" t="s">
        <v>20</v>
      </c>
      <c r="C315" t="s">
        <v>21</v>
      </c>
      <c r="D315" t="s">
        <v>37</v>
      </c>
      <c r="E315">
        <v>250</v>
      </c>
      <c r="F315">
        <v>768</v>
      </c>
      <c r="G315" t="s">
        <v>24</v>
      </c>
      <c r="H315">
        <v>2008</v>
      </c>
      <c r="I315" t="s">
        <v>1</v>
      </c>
      <c r="J315" t="s">
        <v>549</v>
      </c>
      <c r="K315" t="s">
        <v>550</v>
      </c>
      <c r="L315" t="s">
        <v>842</v>
      </c>
      <c r="M315" t="s">
        <v>843</v>
      </c>
      <c r="N315" t="s">
        <v>553</v>
      </c>
    </row>
    <row r="316" spans="1:14" x14ac:dyDescent="0.25">
      <c r="A316" t="s">
        <v>355</v>
      </c>
      <c r="B316" t="s">
        <v>30</v>
      </c>
      <c r="C316" t="s">
        <v>21</v>
      </c>
      <c r="D316" t="s">
        <v>37</v>
      </c>
      <c r="E316">
        <v>500</v>
      </c>
      <c r="F316">
        <v>138</v>
      </c>
      <c r="G316" t="s">
        <v>27</v>
      </c>
      <c r="H316">
        <v>2008</v>
      </c>
      <c r="I316" t="s">
        <v>1</v>
      </c>
      <c r="J316" t="s">
        <v>669</v>
      </c>
      <c r="K316" t="s">
        <v>831</v>
      </c>
      <c r="L316" t="s">
        <v>671</v>
      </c>
      <c r="M316" t="s">
        <v>672</v>
      </c>
      <c r="N316" t="s">
        <v>894</v>
      </c>
    </row>
    <row r="317" spans="1:14" x14ac:dyDescent="0.25">
      <c r="A317" t="s">
        <v>356</v>
      </c>
      <c r="B317" t="s">
        <v>32</v>
      </c>
      <c r="C317" t="s">
        <v>21</v>
      </c>
      <c r="D317" t="s">
        <v>36</v>
      </c>
      <c r="E317">
        <v>100</v>
      </c>
      <c r="F317">
        <v>111</v>
      </c>
      <c r="G317" t="s">
        <v>24</v>
      </c>
      <c r="H317">
        <v>2008</v>
      </c>
      <c r="I317" t="s">
        <v>1</v>
      </c>
      <c r="J317" t="s">
        <v>549</v>
      </c>
      <c r="K317" t="s">
        <v>616</v>
      </c>
      <c r="L317" t="s">
        <v>842</v>
      </c>
      <c r="M317" t="s">
        <v>843</v>
      </c>
      <c r="N317" t="s">
        <v>914</v>
      </c>
    </row>
    <row r="318" spans="1:14" x14ac:dyDescent="0.25">
      <c r="A318" t="s">
        <v>357</v>
      </c>
      <c r="B318" t="s">
        <v>29</v>
      </c>
      <c r="C318" t="s">
        <v>26</v>
      </c>
      <c r="D318" t="s">
        <v>34</v>
      </c>
      <c r="E318">
        <v>700</v>
      </c>
      <c r="F318">
        <v>272</v>
      </c>
      <c r="G318" t="s">
        <v>28</v>
      </c>
      <c r="H318">
        <v>2006</v>
      </c>
      <c r="I318" t="s">
        <v>3</v>
      </c>
      <c r="J318" t="s">
        <v>649</v>
      </c>
      <c r="K318" t="s">
        <v>650</v>
      </c>
      <c r="L318" t="s">
        <v>856</v>
      </c>
      <c r="M318" t="s">
        <v>857</v>
      </c>
      <c r="N318" t="s">
        <v>653</v>
      </c>
    </row>
    <row r="319" spans="1:14" x14ac:dyDescent="0.25">
      <c r="A319" t="s">
        <v>358</v>
      </c>
      <c r="B319" t="s">
        <v>29</v>
      </c>
      <c r="C319" t="s">
        <v>26</v>
      </c>
      <c r="D319" t="s">
        <v>34</v>
      </c>
      <c r="E319">
        <v>700</v>
      </c>
      <c r="F319">
        <v>824</v>
      </c>
      <c r="G319" t="s">
        <v>24</v>
      </c>
      <c r="H319">
        <v>2007</v>
      </c>
      <c r="I319" t="s">
        <v>3</v>
      </c>
      <c r="J319" t="s">
        <v>634</v>
      </c>
      <c r="K319" t="s">
        <v>1011</v>
      </c>
      <c r="L319" t="s">
        <v>1012</v>
      </c>
      <c r="M319" t="s">
        <v>1013</v>
      </c>
      <c r="N319" t="s">
        <v>963</v>
      </c>
    </row>
    <row r="320" spans="1:14" x14ac:dyDescent="0.25">
      <c r="A320" t="s">
        <v>359</v>
      </c>
      <c r="B320" t="s">
        <v>32</v>
      </c>
      <c r="C320" t="s">
        <v>21</v>
      </c>
      <c r="D320" t="s">
        <v>36</v>
      </c>
      <c r="E320">
        <v>150</v>
      </c>
      <c r="F320">
        <v>890</v>
      </c>
      <c r="G320" t="s">
        <v>27</v>
      </c>
      <c r="H320">
        <v>2004</v>
      </c>
      <c r="I320" t="s">
        <v>1</v>
      </c>
      <c r="J320" t="s">
        <v>644</v>
      </c>
      <c r="K320" t="s">
        <v>1003</v>
      </c>
      <c r="L320" t="s">
        <v>716</v>
      </c>
      <c r="M320" t="s">
        <v>717</v>
      </c>
      <c r="N320" t="s">
        <v>648</v>
      </c>
    </row>
    <row r="321" spans="1:14" x14ac:dyDescent="0.25">
      <c r="A321" t="s">
        <v>360</v>
      </c>
      <c r="B321" t="s">
        <v>32</v>
      </c>
      <c r="C321" t="s">
        <v>21</v>
      </c>
      <c r="D321" t="s">
        <v>38</v>
      </c>
      <c r="E321">
        <v>100</v>
      </c>
      <c r="F321">
        <v>295</v>
      </c>
      <c r="G321" t="s">
        <v>24</v>
      </c>
      <c r="H321">
        <v>2005</v>
      </c>
      <c r="I321" t="s">
        <v>1</v>
      </c>
      <c r="J321" t="s">
        <v>731</v>
      </c>
      <c r="K321" t="s">
        <v>1014</v>
      </c>
      <c r="L321" t="s">
        <v>733</v>
      </c>
      <c r="M321" t="s">
        <v>734</v>
      </c>
      <c r="N321" t="s">
        <v>735</v>
      </c>
    </row>
    <row r="322" spans="1:14" x14ac:dyDescent="0.25">
      <c r="A322" t="s">
        <v>361</v>
      </c>
      <c r="B322" t="s">
        <v>30</v>
      </c>
      <c r="C322" t="s">
        <v>40</v>
      </c>
      <c r="D322" t="s">
        <v>34</v>
      </c>
      <c r="E322">
        <v>500</v>
      </c>
      <c r="F322">
        <v>266</v>
      </c>
      <c r="G322" t="s">
        <v>22</v>
      </c>
      <c r="H322">
        <v>2007</v>
      </c>
      <c r="I322" t="s">
        <v>4</v>
      </c>
      <c r="J322" t="s">
        <v>593</v>
      </c>
      <c r="K322" t="s">
        <v>1015</v>
      </c>
      <c r="L322" t="s">
        <v>595</v>
      </c>
      <c r="M322" t="s">
        <v>596</v>
      </c>
      <c r="N322" t="s">
        <v>783</v>
      </c>
    </row>
    <row r="323" spans="1:14" x14ac:dyDescent="0.25">
      <c r="A323" t="s">
        <v>362</v>
      </c>
      <c r="B323" t="s">
        <v>31</v>
      </c>
      <c r="C323" t="s">
        <v>23</v>
      </c>
      <c r="D323" t="s">
        <v>37</v>
      </c>
      <c r="E323">
        <v>700</v>
      </c>
      <c r="F323">
        <v>244</v>
      </c>
      <c r="G323" t="s">
        <v>27</v>
      </c>
      <c r="H323">
        <v>2003</v>
      </c>
      <c r="I323" t="s">
        <v>2</v>
      </c>
      <c r="J323" t="s">
        <v>639</v>
      </c>
      <c r="K323" t="s">
        <v>1016</v>
      </c>
      <c r="L323" t="s">
        <v>641</v>
      </c>
      <c r="M323" t="s">
        <v>642</v>
      </c>
      <c r="N323" t="s">
        <v>830</v>
      </c>
    </row>
    <row r="324" spans="1:14" x14ac:dyDescent="0.25">
      <c r="A324" t="s">
        <v>363</v>
      </c>
      <c r="B324" t="s">
        <v>32</v>
      </c>
      <c r="C324" t="s">
        <v>21</v>
      </c>
      <c r="D324" t="s">
        <v>38</v>
      </c>
      <c r="E324">
        <v>150</v>
      </c>
      <c r="F324">
        <v>766</v>
      </c>
      <c r="G324" t="s">
        <v>22</v>
      </c>
      <c r="H324">
        <v>2005</v>
      </c>
      <c r="I324" t="s">
        <v>1</v>
      </c>
      <c r="J324" t="s">
        <v>574</v>
      </c>
      <c r="K324" t="s">
        <v>1007</v>
      </c>
      <c r="L324" t="s">
        <v>821</v>
      </c>
      <c r="M324" t="s">
        <v>822</v>
      </c>
      <c r="N324" t="s">
        <v>823</v>
      </c>
    </row>
    <row r="325" spans="1:14" x14ac:dyDescent="0.25">
      <c r="A325" t="s">
        <v>364</v>
      </c>
      <c r="B325" t="s">
        <v>32</v>
      </c>
      <c r="C325" t="s">
        <v>26</v>
      </c>
      <c r="D325" t="s">
        <v>39</v>
      </c>
      <c r="E325">
        <v>150</v>
      </c>
      <c r="F325">
        <v>507</v>
      </c>
      <c r="G325" t="s">
        <v>22</v>
      </c>
      <c r="H325">
        <v>2005</v>
      </c>
      <c r="I325" t="s">
        <v>3</v>
      </c>
      <c r="J325" t="s">
        <v>574</v>
      </c>
      <c r="K325" t="s">
        <v>1007</v>
      </c>
      <c r="L325" t="s">
        <v>585</v>
      </c>
      <c r="M325" t="s">
        <v>586</v>
      </c>
      <c r="N325" t="s">
        <v>578</v>
      </c>
    </row>
    <row r="326" spans="1:14" x14ac:dyDescent="0.25">
      <c r="A326" t="s">
        <v>365</v>
      </c>
      <c r="B326" t="s">
        <v>0</v>
      </c>
      <c r="C326" t="s">
        <v>26</v>
      </c>
      <c r="D326" t="s">
        <v>39</v>
      </c>
      <c r="E326">
        <v>450</v>
      </c>
      <c r="F326">
        <v>773</v>
      </c>
      <c r="G326" t="s">
        <v>27</v>
      </c>
      <c r="H326">
        <v>2007</v>
      </c>
      <c r="I326" t="s">
        <v>3</v>
      </c>
      <c r="J326" t="s">
        <v>618</v>
      </c>
      <c r="K326" t="s">
        <v>619</v>
      </c>
      <c r="L326" t="s">
        <v>918</v>
      </c>
      <c r="M326" t="s">
        <v>919</v>
      </c>
      <c r="N326" t="s">
        <v>659</v>
      </c>
    </row>
    <row r="327" spans="1:14" x14ac:dyDescent="0.25">
      <c r="A327" t="s">
        <v>366</v>
      </c>
      <c r="B327" t="s">
        <v>0</v>
      </c>
      <c r="C327" t="s">
        <v>21</v>
      </c>
      <c r="D327" t="s">
        <v>38</v>
      </c>
      <c r="E327">
        <v>350</v>
      </c>
      <c r="F327">
        <v>586</v>
      </c>
      <c r="G327" t="s">
        <v>27</v>
      </c>
      <c r="H327">
        <v>2007</v>
      </c>
      <c r="I327" t="s">
        <v>1</v>
      </c>
      <c r="J327" t="s">
        <v>618</v>
      </c>
      <c r="K327" t="s">
        <v>619</v>
      </c>
      <c r="L327" t="s">
        <v>679</v>
      </c>
      <c r="M327" t="s">
        <v>680</v>
      </c>
      <c r="N327" t="s">
        <v>681</v>
      </c>
    </row>
    <row r="328" spans="1:14" x14ac:dyDescent="0.25">
      <c r="A328" t="s">
        <v>367</v>
      </c>
      <c r="B328" t="s">
        <v>0</v>
      </c>
      <c r="C328" t="s">
        <v>23</v>
      </c>
      <c r="D328" t="s">
        <v>36</v>
      </c>
      <c r="E328">
        <v>350</v>
      </c>
      <c r="F328">
        <v>681</v>
      </c>
      <c r="G328" t="s">
        <v>22</v>
      </c>
      <c r="H328">
        <v>2008</v>
      </c>
      <c r="I328" t="s">
        <v>2</v>
      </c>
      <c r="J328" t="s">
        <v>559</v>
      </c>
      <c r="K328" t="s">
        <v>560</v>
      </c>
      <c r="L328" t="s">
        <v>561</v>
      </c>
      <c r="M328" t="s">
        <v>562</v>
      </c>
      <c r="N328" t="s">
        <v>657</v>
      </c>
    </row>
    <row r="329" spans="1:14" x14ac:dyDescent="0.25">
      <c r="A329" t="s">
        <v>368</v>
      </c>
      <c r="B329" t="s">
        <v>0</v>
      </c>
      <c r="C329" t="s">
        <v>21</v>
      </c>
      <c r="D329" t="s">
        <v>37</v>
      </c>
      <c r="E329">
        <v>400</v>
      </c>
      <c r="F329">
        <v>416</v>
      </c>
      <c r="G329" t="s">
        <v>22</v>
      </c>
      <c r="H329">
        <v>2008</v>
      </c>
      <c r="I329" t="s">
        <v>1</v>
      </c>
      <c r="J329" t="s">
        <v>559</v>
      </c>
      <c r="K329" t="s">
        <v>560</v>
      </c>
      <c r="L329" t="s">
        <v>655</v>
      </c>
      <c r="M329" t="s">
        <v>656</v>
      </c>
      <c r="N329" t="s">
        <v>563</v>
      </c>
    </row>
    <row r="330" spans="1:14" x14ac:dyDescent="0.25">
      <c r="A330" t="s">
        <v>369</v>
      </c>
      <c r="B330" t="s">
        <v>30</v>
      </c>
      <c r="C330" t="s">
        <v>40</v>
      </c>
      <c r="D330" t="s">
        <v>39</v>
      </c>
      <c r="E330">
        <v>450</v>
      </c>
      <c r="F330">
        <v>424</v>
      </c>
      <c r="G330" t="s">
        <v>24</v>
      </c>
      <c r="H330">
        <v>2005</v>
      </c>
      <c r="I330" t="s">
        <v>4</v>
      </c>
      <c r="J330" t="s">
        <v>731</v>
      </c>
      <c r="K330" t="s">
        <v>824</v>
      </c>
      <c r="L330" t="s">
        <v>780</v>
      </c>
      <c r="M330" t="s">
        <v>781</v>
      </c>
      <c r="N330" t="s">
        <v>825</v>
      </c>
    </row>
    <row r="331" spans="1:14" x14ac:dyDescent="0.25">
      <c r="A331" t="s">
        <v>370</v>
      </c>
      <c r="B331" t="s">
        <v>32</v>
      </c>
      <c r="C331" t="s">
        <v>26</v>
      </c>
      <c r="D331" t="s">
        <v>34</v>
      </c>
      <c r="E331">
        <v>150</v>
      </c>
      <c r="F331">
        <v>268</v>
      </c>
      <c r="G331" t="s">
        <v>28</v>
      </c>
      <c r="H331">
        <v>2007</v>
      </c>
      <c r="I331" t="s">
        <v>3</v>
      </c>
      <c r="J331" t="s">
        <v>569</v>
      </c>
      <c r="K331" t="s">
        <v>660</v>
      </c>
      <c r="L331" t="s">
        <v>959</v>
      </c>
      <c r="M331" t="s">
        <v>960</v>
      </c>
      <c r="N331" t="s">
        <v>847</v>
      </c>
    </row>
    <row r="332" spans="1:14" x14ac:dyDescent="0.25">
      <c r="A332" t="s">
        <v>371</v>
      </c>
      <c r="B332" t="s">
        <v>0</v>
      </c>
      <c r="C332" t="s">
        <v>21</v>
      </c>
      <c r="D332" t="s">
        <v>34</v>
      </c>
      <c r="E332">
        <v>400</v>
      </c>
      <c r="F332">
        <v>831</v>
      </c>
      <c r="G332" t="s">
        <v>28</v>
      </c>
      <c r="H332">
        <v>2008</v>
      </c>
      <c r="I332" t="s">
        <v>1</v>
      </c>
      <c r="J332" t="s">
        <v>704</v>
      </c>
      <c r="K332" t="s">
        <v>1017</v>
      </c>
      <c r="L332" t="s">
        <v>990</v>
      </c>
      <c r="M332" t="s">
        <v>991</v>
      </c>
      <c r="N332" t="s">
        <v>995</v>
      </c>
    </row>
    <row r="333" spans="1:14" x14ac:dyDescent="0.25">
      <c r="A333" t="s">
        <v>372</v>
      </c>
      <c r="B333" t="s">
        <v>32</v>
      </c>
      <c r="C333" t="s">
        <v>23</v>
      </c>
      <c r="D333" t="s">
        <v>34</v>
      </c>
      <c r="E333">
        <v>100</v>
      </c>
      <c r="F333">
        <v>817</v>
      </c>
      <c r="G333" t="s">
        <v>22</v>
      </c>
      <c r="H333">
        <v>2004</v>
      </c>
      <c r="I333" t="s">
        <v>2</v>
      </c>
      <c r="J333" t="s">
        <v>784</v>
      </c>
      <c r="K333" t="s">
        <v>785</v>
      </c>
      <c r="L333" t="s">
        <v>815</v>
      </c>
      <c r="M333" t="s">
        <v>816</v>
      </c>
      <c r="N333" t="s">
        <v>788</v>
      </c>
    </row>
    <row r="334" spans="1:14" x14ac:dyDescent="0.25">
      <c r="A334" t="s">
        <v>373</v>
      </c>
      <c r="B334" t="s">
        <v>0</v>
      </c>
      <c r="C334" t="s">
        <v>23</v>
      </c>
      <c r="D334" t="s">
        <v>38</v>
      </c>
      <c r="E334">
        <v>350</v>
      </c>
      <c r="F334">
        <v>888</v>
      </c>
      <c r="G334" t="s">
        <v>22</v>
      </c>
      <c r="H334">
        <v>2005</v>
      </c>
      <c r="I334" t="s">
        <v>2</v>
      </c>
      <c r="J334" t="s">
        <v>574</v>
      </c>
      <c r="K334" t="s">
        <v>905</v>
      </c>
      <c r="L334" t="s">
        <v>576</v>
      </c>
      <c r="M334" t="s">
        <v>577</v>
      </c>
      <c r="N334" t="s">
        <v>823</v>
      </c>
    </row>
    <row r="335" spans="1:14" x14ac:dyDescent="0.25">
      <c r="A335" t="s">
        <v>374</v>
      </c>
      <c r="B335" t="s">
        <v>0</v>
      </c>
      <c r="C335" t="s">
        <v>23</v>
      </c>
      <c r="D335" t="s">
        <v>37</v>
      </c>
      <c r="E335">
        <v>300</v>
      </c>
      <c r="F335">
        <v>561</v>
      </c>
      <c r="G335" t="s">
        <v>27</v>
      </c>
      <c r="H335">
        <v>2008</v>
      </c>
      <c r="I335" t="s">
        <v>2</v>
      </c>
      <c r="J335" t="s">
        <v>669</v>
      </c>
      <c r="K335" t="s">
        <v>893</v>
      </c>
      <c r="L335" t="s">
        <v>744</v>
      </c>
      <c r="M335" t="s">
        <v>745</v>
      </c>
      <c r="N335" t="s">
        <v>894</v>
      </c>
    </row>
    <row r="336" spans="1:14" x14ac:dyDescent="0.25">
      <c r="A336" t="s">
        <v>375</v>
      </c>
      <c r="B336" t="s">
        <v>30</v>
      </c>
      <c r="C336" t="s">
        <v>23</v>
      </c>
      <c r="D336" t="s">
        <v>39</v>
      </c>
      <c r="E336">
        <v>500</v>
      </c>
      <c r="F336">
        <v>503</v>
      </c>
      <c r="G336" t="s">
        <v>24</v>
      </c>
      <c r="H336">
        <v>2004</v>
      </c>
      <c r="I336" t="s">
        <v>2</v>
      </c>
      <c r="J336" t="s">
        <v>607</v>
      </c>
      <c r="K336" t="s">
        <v>966</v>
      </c>
      <c r="L336" t="s">
        <v>613</v>
      </c>
      <c r="M336" t="s">
        <v>614</v>
      </c>
      <c r="N336" t="s">
        <v>872</v>
      </c>
    </row>
    <row r="337" spans="1:14" x14ac:dyDescent="0.25">
      <c r="A337" t="s">
        <v>376</v>
      </c>
      <c r="B337" t="s">
        <v>25</v>
      </c>
      <c r="C337" t="s">
        <v>23</v>
      </c>
      <c r="D337" t="s">
        <v>34</v>
      </c>
      <c r="E337">
        <v>550</v>
      </c>
      <c r="F337">
        <v>957</v>
      </c>
      <c r="G337" t="s">
        <v>24</v>
      </c>
      <c r="H337">
        <v>2003</v>
      </c>
      <c r="I337" t="s">
        <v>2</v>
      </c>
      <c r="J337" t="s">
        <v>689</v>
      </c>
      <c r="K337" t="s">
        <v>912</v>
      </c>
      <c r="L337" t="s">
        <v>701</v>
      </c>
      <c r="M337" t="s">
        <v>702</v>
      </c>
      <c r="N337" t="s">
        <v>693</v>
      </c>
    </row>
    <row r="338" spans="1:14" x14ac:dyDescent="0.25">
      <c r="A338" t="s">
        <v>377</v>
      </c>
      <c r="B338" t="s">
        <v>31</v>
      </c>
      <c r="C338" t="s">
        <v>40</v>
      </c>
      <c r="D338" t="s">
        <v>39</v>
      </c>
      <c r="E338">
        <v>700</v>
      </c>
      <c r="F338">
        <v>903</v>
      </c>
      <c r="G338" t="s">
        <v>22</v>
      </c>
      <c r="H338">
        <v>2005</v>
      </c>
      <c r="I338" t="s">
        <v>4</v>
      </c>
      <c r="J338" t="s">
        <v>574</v>
      </c>
      <c r="K338" t="s">
        <v>697</v>
      </c>
      <c r="L338" t="s">
        <v>698</v>
      </c>
      <c r="M338" t="s">
        <v>699</v>
      </c>
      <c r="N338" t="s">
        <v>578</v>
      </c>
    </row>
    <row r="339" spans="1:14" x14ac:dyDescent="0.25">
      <c r="A339" t="s">
        <v>378</v>
      </c>
      <c r="B339" t="s">
        <v>29</v>
      </c>
      <c r="C339" t="s">
        <v>26</v>
      </c>
      <c r="D339" t="s">
        <v>38</v>
      </c>
      <c r="E339">
        <v>700</v>
      </c>
      <c r="F339">
        <v>797</v>
      </c>
      <c r="G339" t="s">
        <v>24</v>
      </c>
      <c r="H339">
        <v>2004</v>
      </c>
      <c r="I339" t="s">
        <v>3</v>
      </c>
      <c r="J339" t="s">
        <v>607</v>
      </c>
      <c r="K339" t="s">
        <v>971</v>
      </c>
      <c r="L339" t="s">
        <v>875</v>
      </c>
      <c r="M339" t="s">
        <v>876</v>
      </c>
      <c r="N339" t="s">
        <v>611</v>
      </c>
    </row>
    <row r="340" spans="1:14" x14ac:dyDescent="0.25">
      <c r="A340" t="s">
        <v>379</v>
      </c>
      <c r="B340" t="s">
        <v>20</v>
      </c>
      <c r="C340" t="s">
        <v>21</v>
      </c>
      <c r="D340" t="s">
        <v>36</v>
      </c>
      <c r="E340">
        <v>200</v>
      </c>
      <c r="F340">
        <v>852</v>
      </c>
      <c r="G340" t="s">
        <v>24</v>
      </c>
      <c r="H340">
        <v>2003</v>
      </c>
      <c r="I340" t="s">
        <v>1</v>
      </c>
      <c r="J340" t="s">
        <v>689</v>
      </c>
      <c r="K340" t="s">
        <v>690</v>
      </c>
      <c r="L340" t="s">
        <v>691</v>
      </c>
      <c r="M340" t="s">
        <v>692</v>
      </c>
      <c r="N340" t="s">
        <v>913</v>
      </c>
    </row>
    <row r="341" spans="1:14" x14ac:dyDescent="0.25">
      <c r="A341" t="s">
        <v>380</v>
      </c>
      <c r="B341" t="s">
        <v>25</v>
      </c>
      <c r="C341" t="s">
        <v>26</v>
      </c>
      <c r="D341" t="s">
        <v>37</v>
      </c>
      <c r="E341">
        <v>600</v>
      </c>
      <c r="F341">
        <v>632</v>
      </c>
      <c r="G341" t="s">
        <v>27</v>
      </c>
      <c r="H341">
        <v>2008</v>
      </c>
      <c r="I341" t="s">
        <v>3</v>
      </c>
      <c r="J341" t="s">
        <v>669</v>
      </c>
      <c r="K341" t="s">
        <v>1018</v>
      </c>
      <c r="L341" t="s">
        <v>929</v>
      </c>
      <c r="M341" t="s">
        <v>930</v>
      </c>
      <c r="N341" t="s">
        <v>894</v>
      </c>
    </row>
    <row r="342" spans="1:14" x14ac:dyDescent="0.25">
      <c r="A342" t="s">
        <v>381</v>
      </c>
      <c r="B342" t="s">
        <v>0</v>
      </c>
      <c r="C342" t="s">
        <v>23</v>
      </c>
      <c r="D342" t="s">
        <v>36</v>
      </c>
      <c r="E342">
        <v>350</v>
      </c>
      <c r="F342">
        <v>707</v>
      </c>
      <c r="G342" t="s">
        <v>24</v>
      </c>
      <c r="H342">
        <v>2005</v>
      </c>
      <c r="I342" t="s">
        <v>2</v>
      </c>
      <c r="J342" t="s">
        <v>731</v>
      </c>
      <c r="K342" t="s">
        <v>775</v>
      </c>
      <c r="L342" t="s">
        <v>776</v>
      </c>
      <c r="M342" t="s">
        <v>777</v>
      </c>
      <c r="N342" t="s">
        <v>782</v>
      </c>
    </row>
    <row r="343" spans="1:14" x14ac:dyDescent="0.25">
      <c r="A343" t="s">
        <v>382</v>
      </c>
      <c r="B343" t="s">
        <v>32</v>
      </c>
      <c r="C343" t="s">
        <v>21</v>
      </c>
      <c r="D343" t="s">
        <v>34</v>
      </c>
      <c r="E343">
        <v>150</v>
      </c>
      <c r="F343">
        <v>998</v>
      </c>
      <c r="G343" t="s">
        <v>28</v>
      </c>
      <c r="H343">
        <v>2003</v>
      </c>
      <c r="I343" t="s">
        <v>1</v>
      </c>
      <c r="J343" t="s">
        <v>709</v>
      </c>
      <c r="K343" t="s">
        <v>868</v>
      </c>
      <c r="L343" t="s">
        <v>711</v>
      </c>
      <c r="M343" t="s">
        <v>712</v>
      </c>
      <c r="N343" t="s">
        <v>713</v>
      </c>
    </row>
    <row r="344" spans="1:14" x14ac:dyDescent="0.25">
      <c r="A344" t="s">
        <v>383</v>
      </c>
      <c r="B344" t="s">
        <v>32</v>
      </c>
      <c r="C344" t="s">
        <v>23</v>
      </c>
      <c r="D344" t="s">
        <v>39</v>
      </c>
      <c r="E344">
        <v>100</v>
      </c>
      <c r="F344">
        <v>33</v>
      </c>
      <c r="G344" t="s">
        <v>24</v>
      </c>
      <c r="H344">
        <v>2005</v>
      </c>
      <c r="I344" t="s">
        <v>2</v>
      </c>
      <c r="J344" t="s">
        <v>731</v>
      </c>
      <c r="K344" t="s">
        <v>1014</v>
      </c>
      <c r="L344" t="s">
        <v>776</v>
      </c>
      <c r="M344" t="s">
        <v>777</v>
      </c>
      <c r="N344" t="s">
        <v>825</v>
      </c>
    </row>
    <row r="345" spans="1:14" x14ac:dyDescent="0.25">
      <c r="A345" t="s">
        <v>384</v>
      </c>
      <c r="B345" t="s">
        <v>0</v>
      </c>
      <c r="C345" t="s">
        <v>23</v>
      </c>
      <c r="D345" t="s">
        <v>37</v>
      </c>
      <c r="E345">
        <v>300</v>
      </c>
      <c r="F345">
        <v>840</v>
      </c>
      <c r="G345" t="s">
        <v>28</v>
      </c>
      <c r="H345">
        <v>2008</v>
      </c>
      <c r="I345" t="s">
        <v>2</v>
      </c>
      <c r="J345" t="s">
        <v>704</v>
      </c>
      <c r="K345" t="s">
        <v>1017</v>
      </c>
      <c r="L345" t="s">
        <v>706</v>
      </c>
      <c r="M345" t="s">
        <v>707</v>
      </c>
      <c r="N345" t="s">
        <v>714</v>
      </c>
    </row>
    <row r="346" spans="1:14" x14ac:dyDescent="0.25">
      <c r="A346" t="s">
        <v>385</v>
      </c>
      <c r="B346" t="s">
        <v>0</v>
      </c>
      <c r="C346" t="s">
        <v>21</v>
      </c>
      <c r="D346" t="s">
        <v>39</v>
      </c>
      <c r="E346">
        <v>350</v>
      </c>
      <c r="F346">
        <v>475</v>
      </c>
      <c r="G346" t="s">
        <v>27</v>
      </c>
      <c r="H346">
        <v>2004</v>
      </c>
      <c r="I346" t="s">
        <v>1</v>
      </c>
      <c r="J346" t="s">
        <v>644</v>
      </c>
      <c r="K346" t="s">
        <v>763</v>
      </c>
      <c r="L346" t="s">
        <v>716</v>
      </c>
      <c r="M346" t="s">
        <v>717</v>
      </c>
      <c r="N346" t="s">
        <v>1004</v>
      </c>
    </row>
    <row r="347" spans="1:14" x14ac:dyDescent="0.25">
      <c r="A347" t="s">
        <v>386</v>
      </c>
      <c r="B347" t="s">
        <v>30</v>
      </c>
      <c r="C347" t="s">
        <v>26</v>
      </c>
      <c r="D347" t="s">
        <v>34</v>
      </c>
      <c r="E347">
        <v>450</v>
      </c>
      <c r="F347">
        <v>537</v>
      </c>
      <c r="G347" t="s">
        <v>27</v>
      </c>
      <c r="H347">
        <v>2008</v>
      </c>
      <c r="I347" t="s">
        <v>3</v>
      </c>
      <c r="J347" t="s">
        <v>669</v>
      </c>
      <c r="K347" t="s">
        <v>831</v>
      </c>
      <c r="L347" t="s">
        <v>929</v>
      </c>
      <c r="M347" t="s">
        <v>930</v>
      </c>
      <c r="N347" t="s">
        <v>683</v>
      </c>
    </row>
    <row r="348" spans="1:14" x14ac:dyDescent="0.25">
      <c r="A348" t="s">
        <v>387</v>
      </c>
      <c r="B348" t="s">
        <v>0</v>
      </c>
      <c r="C348" t="s">
        <v>23</v>
      </c>
      <c r="D348" t="s">
        <v>38</v>
      </c>
      <c r="E348">
        <v>350</v>
      </c>
      <c r="F348">
        <v>861</v>
      </c>
      <c r="G348" t="s">
        <v>24</v>
      </c>
      <c r="H348">
        <v>2008</v>
      </c>
      <c r="I348" t="s">
        <v>2</v>
      </c>
      <c r="J348" t="s">
        <v>549</v>
      </c>
      <c r="K348" t="s">
        <v>882</v>
      </c>
      <c r="L348" t="s">
        <v>551</v>
      </c>
      <c r="M348" t="s">
        <v>552</v>
      </c>
      <c r="N348" t="s">
        <v>844</v>
      </c>
    </row>
    <row r="349" spans="1:14" x14ac:dyDescent="0.25">
      <c r="A349" t="s">
        <v>388</v>
      </c>
      <c r="B349" t="s">
        <v>0</v>
      </c>
      <c r="C349" t="s">
        <v>23</v>
      </c>
      <c r="D349" t="s">
        <v>38</v>
      </c>
      <c r="E349">
        <v>350</v>
      </c>
      <c r="F349">
        <v>974</v>
      </c>
      <c r="G349" t="s">
        <v>27</v>
      </c>
      <c r="H349">
        <v>2005</v>
      </c>
      <c r="I349" t="s">
        <v>2</v>
      </c>
      <c r="J349" t="s">
        <v>588</v>
      </c>
      <c r="K349" t="s">
        <v>904</v>
      </c>
      <c r="L349" t="s">
        <v>799</v>
      </c>
      <c r="M349" t="s">
        <v>800</v>
      </c>
      <c r="N349" t="s">
        <v>720</v>
      </c>
    </row>
    <row r="350" spans="1:14" x14ac:dyDescent="0.25">
      <c r="A350" t="s">
        <v>389</v>
      </c>
      <c r="B350" t="s">
        <v>25</v>
      </c>
      <c r="C350" t="s">
        <v>23</v>
      </c>
      <c r="D350" t="s">
        <v>34</v>
      </c>
      <c r="E350">
        <v>600</v>
      </c>
      <c r="F350">
        <v>766</v>
      </c>
      <c r="G350" t="s">
        <v>22</v>
      </c>
      <c r="H350">
        <v>2003</v>
      </c>
      <c r="I350" t="s">
        <v>2</v>
      </c>
      <c r="J350" t="s">
        <v>579</v>
      </c>
      <c r="K350" t="s">
        <v>897</v>
      </c>
      <c r="L350" t="s">
        <v>834</v>
      </c>
      <c r="M350" t="s">
        <v>835</v>
      </c>
      <c r="N350" t="s">
        <v>885</v>
      </c>
    </row>
    <row r="351" spans="1:14" x14ac:dyDescent="0.25">
      <c r="A351" t="s">
        <v>390</v>
      </c>
      <c r="B351" t="s">
        <v>32</v>
      </c>
      <c r="C351" t="s">
        <v>23</v>
      </c>
      <c r="D351" t="s">
        <v>38</v>
      </c>
      <c r="E351">
        <v>100</v>
      </c>
      <c r="F351">
        <v>230</v>
      </c>
      <c r="G351" t="s">
        <v>27</v>
      </c>
      <c r="H351">
        <v>2005</v>
      </c>
      <c r="I351" t="s">
        <v>2</v>
      </c>
      <c r="J351" t="s">
        <v>588</v>
      </c>
      <c r="K351" t="s">
        <v>768</v>
      </c>
      <c r="L351" t="s">
        <v>799</v>
      </c>
      <c r="M351" t="s">
        <v>800</v>
      </c>
      <c r="N351" t="s">
        <v>720</v>
      </c>
    </row>
    <row r="352" spans="1:14" x14ac:dyDescent="0.25">
      <c r="A352" t="s">
        <v>391</v>
      </c>
      <c r="B352" t="s">
        <v>32</v>
      </c>
      <c r="C352" t="s">
        <v>26</v>
      </c>
      <c r="D352" t="s">
        <v>34</v>
      </c>
      <c r="E352">
        <v>150</v>
      </c>
      <c r="F352">
        <v>882</v>
      </c>
      <c r="G352" t="s">
        <v>28</v>
      </c>
      <c r="H352">
        <v>2005</v>
      </c>
      <c r="I352" t="s">
        <v>3</v>
      </c>
      <c r="J352" t="s">
        <v>629</v>
      </c>
      <c r="K352" t="s">
        <v>1019</v>
      </c>
      <c r="L352" t="s">
        <v>837</v>
      </c>
      <c r="M352" t="s">
        <v>838</v>
      </c>
      <c r="N352" t="s">
        <v>911</v>
      </c>
    </row>
    <row r="353" spans="1:14" x14ac:dyDescent="0.25">
      <c r="A353" t="s">
        <v>392</v>
      </c>
      <c r="B353" t="s">
        <v>30</v>
      </c>
      <c r="C353" t="s">
        <v>23</v>
      </c>
      <c r="D353" t="s">
        <v>36</v>
      </c>
      <c r="E353">
        <v>500</v>
      </c>
      <c r="F353">
        <v>765</v>
      </c>
      <c r="G353" t="s">
        <v>27</v>
      </c>
      <c r="H353">
        <v>2007</v>
      </c>
      <c r="I353" t="s">
        <v>2</v>
      </c>
      <c r="J353" t="s">
        <v>618</v>
      </c>
      <c r="K353" t="s">
        <v>917</v>
      </c>
      <c r="L353" t="s">
        <v>620</v>
      </c>
      <c r="M353" t="s">
        <v>621</v>
      </c>
      <c r="N353" t="s">
        <v>921</v>
      </c>
    </row>
    <row r="354" spans="1:14" x14ac:dyDescent="0.25">
      <c r="A354" t="s">
        <v>393</v>
      </c>
      <c r="B354" t="s">
        <v>20</v>
      </c>
      <c r="C354" t="s">
        <v>21</v>
      </c>
      <c r="D354" t="s">
        <v>39</v>
      </c>
      <c r="E354">
        <v>200</v>
      </c>
      <c r="F354">
        <v>73</v>
      </c>
      <c r="G354" t="s">
        <v>27</v>
      </c>
      <c r="H354">
        <v>2005</v>
      </c>
      <c r="I354" t="s">
        <v>1</v>
      </c>
      <c r="J354" t="s">
        <v>588</v>
      </c>
      <c r="K354" t="s">
        <v>589</v>
      </c>
      <c r="L354" t="s">
        <v>590</v>
      </c>
      <c r="M354" t="s">
        <v>591</v>
      </c>
      <c r="N354" t="s">
        <v>860</v>
      </c>
    </row>
    <row r="355" spans="1:14" x14ac:dyDescent="0.25">
      <c r="A355" t="s">
        <v>394</v>
      </c>
      <c r="B355" t="s">
        <v>30</v>
      </c>
      <c r="C355" t="s">
        <v>21</v>
      </c>
      <c r="D355" t="s">
        <v>36</v>
      </c>
      <c r="E355">
        <v>500</v>
      </c>
      <c r="F355">
        <v>314</v>
      </c>
      <c r="G355" t="s">
        <v>27</v>
      </c>
      <c r="H355">
        <v>2005</v>
      </c>
      <c r="I355" t="s">
        <v>1</v>
      </c>
      <c r="J355" t="s">
        <v>588</v>
      </c>
      <c r="K355" t="s">
        <v>798</v>
      </c>
      <c r="L355" t="s">
        <v>590</v>
      </c>
      <c r="M355" t="s">
        <v>591</v>
      </c>
      <c r="N355" t="s">
        <v>903</v>
      </c>
    </row>
    <row r="356" spans="1:14" x14ac:dyDescent="0.25">
      <c r="A356" t="s">
        <v>395</v>
      </c>
      <c r="B356" t="s">
        <v>20</v>
      </c>
      <c r="C356" t="s">
        <v>23</v>
      </c>
      <c r="D356" t="s">
        <v>39</v>
      </c>
      <c r="E356">
        <v>200</v>
      </c>
      <c r="F356">
        <v>396</v>
      </c>
      <c r="G356" t="s">
        <v>28</v>
      </c>
      <c r="H356">
        <v>2007</v>
      </c>
      <c r="I356" t="s">
        <v>2</v>
      </c>
      <c r="J356" t="s">
        <v>569</v>
      </c>
      <c r="K356" t="s">
        <v>789</v>
      </c>
      <c r="L356" t="s">
        <v>571</v>
      </c>
      <c r="M356" t="s">
        <v>572</v>
      </c>
      <c r="N356" t="s">
        <v>573</v>
      </c>
    </row>
    <row r="357" spans="1:14" x14ac:dyDescent="0.25">
      <c r="A357" t="s">
        <v>396</v>
      </c>
      <c r="B357" t="s">
        <v>25</v>
      </c>
      <c r="C357" t="s">
        <v>26</v>
      </c>
      <c r="D357" t="s">
        <v>38</v>
      </c>
      <c r="E357">
        <v>600</v>
      </c>
      <c r="F357">
        <v>355</v>
      </c>
      <c r="G357" t="s">
        <v>27</v>
      </c>
      <c r="H357">
        <v>2003</v>
      </c>
      <c r="I357" t="s">
        <v>3</v>
      </c>
      <c r="J357" t="s">
        <v>639</v>
      </c>
      <c r="K357" t="s">
        <v>955</v>
      </c>
      <c r="L357" t="s">
        <v>742</v>
      </c>
      <c r="M357" t="s">
        <v>743</v>
      </c>
      <c r="N357" t="s">
        <v>892</v>
      </c>
    </row>
    <row r="358" spans="1:14" x14ac:dyDescent="0.25">
      <c r="A358" t="s">
        <v>397</v>
      </c>
      <c r="B358" t="s">
        <v>32</v>
      </c>
      <c r="C358" t="s">
        <v>33</v>
      </c>
      <c r="D358" t="s">
        <v>38</v>
      </c>
      <c r="E358">
        <v>200</v>
      </c>
      <c r="F358">
        <v>708</v>
      </c>
      <c r="G358" t="s">
        <v>27</v>
      </c>
      <c r="H358">
        <v>2006</v>
      </c>
      <c r="I358" t="s">
        <v>5</v>
      </c>
      <c r="J358" t="s">
        <v>564</v>
      </c>
      <c r="K358" t="s">
        <v>721</v>
      </c>
      <c r="L358" t="s">
        <v>1020</v>
      </c>
      <c r="M358" t="s">
        <v>1021</v>
      </c>
      <c r="N358" t="s">
        <v>568</v>
      </c>
    </row>
    <row r="359" spans="1:14" x14ac:dyDescent="0.25">
      <c r="A359" t="s">
        <v>398</v>
      </c>
      <c r="B359" t="s">
        <v>29</v>
      </c>
      <c r="C359" t="s">
        <v>26</v>
      </c>
      <c r="D359" t="s">
        <v>39</v>
      </c>
      <c r="E359">
        <v>650</v>
      </c>
      <c r="F359">
        <v>555</v>
      </c>
      <c r="G359" t="s">
        <v>27</v>
      </c>
      <c r="H359">
        <v>2007</v>
      </c>
      <c r="I359" t="s">
        <v>3</v>
      </c>
      <c r="J359" t="s">
        <v>618</v>
      </c>
      <c r="K359" t="s">
        <v>943</v>
      </c>
      <c r="L359" t="s">
        <v>918</v>
      </c>
      <c r="M359" t="s">
        <v>919</v>
      </c>
      <c r="N359" t="s">
        <v>659</v>
      </c>
    </row>
    <row r="360" spans="1:14" x14ac:dyDescent="0.25">
      <c r="A360" t="s">
        <v>399</v>
      </c>
      <c r="B360" t="s">
        <v>0</v>
      </c>
      <c r="C360" t="s">
        <v>21</v>
      </c>
      <c r="D360" t="s">
        <v>38</v>
      </c>
      <c r="E360">
        <v>400</v>
      </c>
      <c r="F360">
        <v>973</v>
      </c>
      <c r="G360" t="s">
        <v>22</v>
      </c>
      <c r="H360">
        <v>2007</v>
      </c>
      <c r="I360" t="s">
        <v>1</v>
      </c>
      <c r="J360" t="s">
        <v>593</v>
      </c>
      <c r="K360" t="s">
        <v>750</v>
      </c>
      <c r="L360" t="s">
        <v>664</v>
      </c>
      <c r="M360" t="s">
        <v>665</v>
      </c>
      <c r="N360" t="s">
        <v>751</v>
      </c>
    </row>
    <row r="361" spans="1:14" x14ac:dyDescent="0.25">
      <c r="A361" t="s">
        <v>400</v>
      </c>
      <c r="B361" t="s">
        <v>20</v>
      </c>
      <c r="C361" t="s">
        <v>21</v>
      </c>
      <c r="D361" t="s">
        <v>34</v>
      </c>
      <c r="E361">
        <v>250</v>
      </c>
      <c r="F361">
        <v>663</v>
      </c>
      <c r="G361" t="s">
        <v>24</v>
      </c>
      <c r="H361">
        <v>2008</v>
      </c>
      <c r="I361" t="s">
        <v>1</v>
      </c>
      <c r="J361" t="s">
        <v>549</v>
      </c>
      <c r="K361" t="s">
        <v>550</v>
      </c>
      <c r="L361" t="s">
        <v>842</v>
      </c>
      <c r="M361" t="s">
        <v>843</v>
      </c>
      <c r="N361" t="s">
        <v>853</v>
      </c>
    </row>
    <row r="362" spans="1:14" x14ac:dyDescent="0.25">
      <c r="A362" t="s">
        <v>401</v>
      </c>
      <c r="B362" t="s">
        <v>20</v>
      </c>
      <c r="C362" t="s">
        <v>23</v>
      </c>
      <c r="D362" t="s">
        <v>34</v>
      </c>
      <c r="E362">
        <v>300</v>
      </c>
      <c r="F362">
        <v>76</v>
      </c>
      <c r="G362" t="s">
        <v>28</v>
      </c>
      <c r="H362">
        <v>2008</v>
      </c>
      <c r="I362" t="s">
        <v>2</v>
      </c>
      <c r="J362" t="s">
        <v>704</v>
      </c>
      <c r="K362" t="s">
        <v>994</v>
      </c>
      <c r="L362" t="s">
        <v>706</v>
      </c>
      <c r="M362" t="s">
        <v>707</v>
      </c>
      <c r="N362" t="s">
        <v>995</v>
      </c>
    </row>
    <row r="363" spans="1:14" x14ac:dyDescent="0.25">
      <c r="A363" t="s">
        <v>402</v>
      </c>
      <c r="B363" t="s">
        <v>30</v>
      </c>
      <c r="C363" t="s">
        <v>23</v>
      </c>
      <c r="D363" t="s">
        <v>39</v>
      </c>
      <c r="E363">
        <v>500</v>
      </c>
      <c r="F363">
        <v>859</v>
      </c>
      <c r="G363" t="s">
        <v>24</v>
      </c>
      <c r="H363">
        <v>2007</v>
      </c>
      <c r="I363" t="s">
        <v>2</v>
      </c>
      <c r="J363" t="s">
        <v>634</v>
      </c>
      <c r="K363" t="s">
        <v>878</v>
      </c>
      <c r="L363" t="s">
        <v>865</v>
      </c>
      <c r="M363" t="s">
        <v>866</v>
      </c>
      <c r="N363" t="s">
        <v>688</v>
      </c>
    </row>
    <row r="364" spans="1:14" x14ac:dyDescent="0.25">
      <c r="A364" t="s">
        <v>403</v>
      </c>
      <c r="B364" t="s">
        <v>0</v>
      </c>
      <c r="C364" t="s">
        <v>23</v>
      </c>
      <c r="D364" t="s">
        <v>38</v>
      </c>
      <c r="E364">
        <v>300</v>
      </c>
      <c r="F364">
        <v>311</v>
      </c>
      <c r="G364" t="s">
        <v>27</v>
      </c>
      <c r="H364">
        <v>2004</v>
      </c>
      <c r="I364" t="s">
        <v>2</v>
      </c>
      <c r="J364" t="s">
        <v>644</v>
      </c>
      <c r="K364" t="s">
        <v>763</v>
      </c>
      <c r="L364" t="s">
        <v>764</v>
      </c>
      <c r="M364" t="s">
        <v>765</v>
      </c>
      <c r="N364" t="s">
        <v>766</v>
      </c>
    </row>
    <row r="365" spans="1:14" x14ac:dyDescent="0.25">
      <c r="A365" t="s">
        <v>404</v>
      </c>
      <c r="B365" t="s">
        <v>32</v>
      </c>
      <c r="C365" t="s">
        <v>40</v>
      </c>
      <c r="D365" t="s">
        <v>36</v>
      </c>
      <c r="E365">
        <v>100</v>
      </c>
      <c r="F365">
        <v>890</v>
      </c>
      <c r="G365" t="s">
        <v>28</v>
      </c>
      <c r="H365">
        <v>2006</v>
      </c>
      <c r="I365" t="s">
        <v>4</v>
      </c>
      <c r="J365" t="s">
        <v>649</v>
      </c>
      <c r="K365" t="s">
        <v>924</v>
      </c>
      <c r="L365" t="s">
        <v>925</v>
      </c>
      <c r="M365" t="s">
        <v>926</v>
      </c>
      <c r="N365" t="s">
        <v>760</v>
      </c>
    </row>
    <row r="366" spans="1:14" x14ac:dyDescent="0.25">
      <c r="A366" t="s">
        <v>405</v>
      </c>
      <c r="B366" t="s">
        <v>20</v>
      </c>
      <c r="C366" t="s">
        <v>26</v>
      </c>
      <c r="D366" t="s">
        <v>36</v>
      </c>
      <c r="E366">
        <v>250</v>
      </c>
      <c r="F366">
        <v>143</v>
      </c>
      <c r="G366" t="s">
        <v>22</v>
      </c>
      <c r="H366">
        <v>2007</v>
      </c>
      <c r="I366" t="s">
        <v>3</v>
      </c>
      <c r="J366" t="s">
        <v>593</v>
      </c>
      <c r="K366" t="s">
        <v>663</v>
      </c>
      <c r="L366" t="s">
        <v>982</v>
      </c>
      <c r="M366" t="s">
        <v>983</v>
      </c>
      <c r="N366" t="s">
        <v>965</v>
      </c>
    </row>
    <row r="367" spans="1:14" x14ac:dyDescent="0.25">
      <c r="A367" t="s">
        <v>406</v>
      </c>
      <c r="B367" t="s">
        <v>0</v>
      </c>
      <c r="C367" t="s">
        <v>26</v>
      </c>
      <c r="D367" t="s">
        <v>37</v>
      </c>
      <c r="E367">
        <v>450</v>
      </c>
      <c r="F367">
        <v>953</v>
      </c>
      <c r="G367" t="s">
        <v>27</v>
      </c>
      <c r="H367">
        <v>2008</v>
      </c>
      <c r="I367" t="s">
        <v>3</v>
      </c>
      <c r="J367" t="s">
        <v>669</v>
      </c>
      <c r="K367" t="s">
        <v>893</v>
      </c>
      <c r="L367" t="s">
        <v>929</v>
      </c>
      <c r="M367" t="s">
        <v>930</v>
      </c>
      <c r="N367" t="s">
        <v>894</v>
      </c>
    </row>
    <row r="368" spans="1:14" x14ac:dyDescent="0.25">
      <c r="A368" t="s">
        <v>407</v>
      </c>
      <c r="B368" t="s">
        <v>32</v>
      </c>
      <c r="C368" t="s">
        <v>33</v>
      </c>
      <c r="D368" t="s">
        <v>36</v>
      </c>
      <c r="E368">
        <v>150</v>
      </c>
      <c r="F368">
        <v>709</v>
      </c>
      <c r="G368" t="s">
        <v>22</v>
      </c>
      <c r="H368">
        <v>2006</v>
      </c>
      <c r="I368" t="s">
        <v>5</v>
      </c>
      <c r="J368" t="s">
        <v>544</v>
      </c>
      <c r="K368" t="s">
        <v>602</v>
      </c>
      <c r="L368" t="s">
        <v>1022</v>
      </c>
      <c r="M368" t="s">
        <v>1023</v>
      </c>
      <c r="N368" t="s">
        <v>548</v>
      </c>
    </row>
    <row r="369" spans="1:14" x14ac:dyDescent="0.25">
      <c r="A369" t="s">
        <v>408</v>
      </c>
      <c r="B369" t="s">
        <v>32</v>
      </c>
      <c r="C369" t="s">
        <v>40</v>
      </c>
      <c r="D369" t="s">
        <v>39</v>
      </c>
      <c r="E369">
        <v>100</v>
      </c>
      <c r="F369">
        <v>815</v>
      </c>
      <c r="G369" t="s">
        <v>27</v>
      </c>
      <c r="H369">
        <v>2005</v>
      </c>
      <c r="I369" t="s">
        <v>4</v>
      </c>
      <c r="J369" t="s">
        <v>588</v>
      </c>
      <c r="K369" t="s">
        <v>768</v>
      </c>
      <c r="L369" t="s">
        <v>769</v>
      </c>
      <c r="M369" t="s">
        <v>770</v>
      </c>
      <c r="N369" t="s">
        <v>860</v>
      </c>
    </row>
    <row r="370" spans="1:14" x14ac:dyDescent="0.25">
      <c r="A370" t="s">
        <v>409</v>
      </c>
      <c r="B370" t="s">
        <v>0</v>
      </c>
      <c r="C370" t="s">
        <v>21</v>
      </c>
      <c r="D370" t="s">
        <v>34</v>
      </c>
      <c r="E370">
        <v>350</v>
      </c>
      <c r="F370">
        <v>543</v>
      </c>
      <c r="G370" t="s">
        <v>22</v>
      </c>
      <c r="H370">
        <v>2008</v>
      </c>
      <c r="I370" t="s">
        <v>1</v>
      </c>
      <c r="J370" t="s">
        <v>559</v>
      </c>
      <c r="K370" t="s">
        <v>560</v>
      </c>
      <c r="L370" t="s">
        <v>655</v>
      </c>
      <c r="M370" t="s">
        <v>656</v>
      </c>
      <c r="N370" t="s">
        <v>841</v>
      </c>
    </row>
    <row r="371" spans="1:14" x14ac:dyDescent="0.25">
      <c r="A371" t="s">
        <v>410</v>
      </c>
      <c r="B371" t="s">
        <v>20</v>
      </c>
      <c r="C371" t="s">
        <v>26</v>
      </c>
      <c r="D371" t="s">
        <v>38</v>
      </c>
      <c r="E371">
        <v>250</v>
      </c>
      <c r="F371">
        <v>511</v>
      </c>
      <c r="G371" t="s">
        <v>22</v>
      </c>
      <c r="H371">
        <v>2005</v>
      </c>
      <c r="I371" t="s">
        <v>3</v>
      </c>
      <c r="J371" t="s">
        <v>574</v>
      </c>
      <c r="K371" t="s">
        <v>864</v>
      </c>
      <c r="L371" t="s">
        <v>585</v>
      </c>
      <c r="M371" t="s">
        <v>586</v>
      </c>
      <c r="N371" t="s">
        <v>823</v>
      </c>
    </row>
    <row r="372" spans="1:14" x14ac:dyDescent="0.25">
      <c r="A372" t="s">
        <v>411</v>
      </c>
      <c r="B372" t="s">
        <v>0</v>
      </c>
      <c r="C372" t="s">
        <v>21</v>
      </c>
      <c r="D372" t="s">
        <v>36</v>
      </c>
      <c r="E372">
        <v>350</v>
      </c>
      <c r="F372">
        <v>217</v>
      </c>
      <c r="G372" t="s">
        <v>22</v>
      </c>
      <c r="H372">
        <v>2004</v>
      </c>
      <c r="I372" t="s">
        <v>1</v>
      </c>
      <c r="J372" t="s">
        <v>784</v>
      </c>
      <c r="K372" t="s">
        <v>814</v>
      </c>
      <c r="L372" t="s">
        <v>1024</v>
      </c>
      <c r="M372" t="s">
        <v>1025</v>
      </c>
      <c r="N372" t="s">
        <v>817</v>
      </c>
    </row>
    <row r="373" spans="1:14" x14ac:dyDescent="0.25">
      <c r="A373" t="s">
        <v>412</v>
      </c>
      <c r="B373" t="s">
        <v>31</v>
      </c>
      <c r="C373" t="s">
        <v>40</v>
      </c>
      <c r="D373" t="s">
        <v>37</v>
      </c>
      <c r="E373">
        <v>700</v>
      </c>
      <c r="F373">
        <v>705</v>
      </c>
      <c r="G373" t="s">
        <v>27</v>
      </c>
      <c r="H373">
        <v>2006</v>
      </c>
      <c r="I373" t="s">
        <v>4</v>
      </c>
      <c r="J373" t="s">
        <v>564</v>
      </c>
      <c r="K373" t="s">
        <v>968</v>
      </c>
      <c r="L373" t="s">
        <v>722</v>
      </c>
      <c r="M373" t="s">
        <v>723</v>
      </c>
      <c r="N373" t="s">
        <v>746</v>
      </c>
    </row>
    <row r="374" spans="1:14" x14ac:dyDescent="0.25">
      <c r="A374" t="s">
        <v>413</v>
      </c>
      <c r="B374" t="s">
        <v>30</v>
      </c>
      <c r="C374" t="s">
        <v>21</v>
      </c>
      <c r="D374" t="s">
        <v>34</v>
      </c>
      <c r="E374">
        <v>500</v>
      </c>
      <c r="F374">
        <v>903</v>
      </c>
      <c r="G374" t="s">
        <v>27</v>
      </c>
      <c r="H374">
        <v>2005</v>
      </c>
      <c r="I374" t="s">
        <v>1</v>
      </c>
      <c r="J374" t="s">
        <v>588</v>
      </c>
      <c r="K374" t="s">
        <v>798</v>
      </c>
      <c r="L374" t="s">
        <v>590</v>
      </c>
      <c r="M374" t="s">
        <v>591</v>
      </c>
      <c r="N374" t="s">
        <v>820</v>
      </c>
    </row>
    <row r="375" spans="1:14" x14ac:dyDescent="0.25">
      <c r="A375" t="s">
        <v>414</v>
      </c>
      <c r="B375" t="s">
        <v>31</v>
      </c>
      <c r="C375" t="s">
        <v>40</v>
      </c>
      <c r="D375" t="s">
        <v>34</v>
      </c>
      <c r="E375">
        <v>700</v>
      </c>
      <c r="F375">
        <v>799</v>
      </c>
      <c r="G375" t="s">
        <v>27</v>
      </c>
      <c r="H375">
        <v>2006</v>
      </c>
      <c r="I375" t="s">
        <v>4</v>
      </c>
      <c r="J375" t="s">
        <v>564</v>
      </c>
      <c r="K375" t="s">
        <v>968</v>
      </c>
      <c r="L375" t="s">
        <v>722</v>
      </c>
      <c r="M375" t="s">
        <v>723</v>
      </c>
      <c r="N375" t="s">
        <v>962</v>
      </c>
    </row>
    <row r="376" spans="1:14" x14ac:dyDescent="0.25">
      <c r="A376" t="s">
        <v>415</v>
      </c>
      <c r="B376" t="s">
        <v>29</v>
      </c>
      <c r="C376" t="s">
        <v>21</v>
      </c>
      <c r="D376" t="s">
        <v>39</v>
      </c>
      <c r="E376">
        <v>650</v>
      </c>
      <c r="F376">
        <v>522</v>
      </c>
      <c r="G376" t="s">
        <v>28</v>
      </c>
      <c r="H376">
        <v>2004</v>
      </c>
      <c r="I376" t="s">
        <v>1</v>
      </c>
      <c r="J376" t="s">
        <v>793</v>
      </c>
      <c r="K376" t="s">
        <v>985</v>
      </c>
      <c r="L376" t="s">
        <v>795</v>
      </c>
      <c r="M376" t="s">
        <v>796</v>
      </c>
      <c r="N376" t="s">
        <v>1026</v>
      </c>
    </row>
    <row r="377" spans="1:14" x14ac:dyDescent="0.25">
      <c r="A377" t="s">
        <v>416</v>
      </c>
      <c r="B377" t="s">
        <v>20</v>
      </c>
      <c r="C377" t="s">
        <v>23</v>
      </c>
      <c r="D377" t="s">
        <v>38</v>
      </c>
      <c r="E377">
        <v>300</v>
      </c>
      <c r="F377">
        <v>721</v>
      </c>
      <c r="G377" t="s">
        <v>22</v>
      </c>
      <c r="H377">
        <v>2006</v>
      </c>
      <c r="I377" t="s">
        <v>2</v>
      </c>
      <c r="J377" t="s">
        <v>544</v>
      </c>
      <c r="K377" t="s">
        <v>545</v>
      </c>
      <c r="L377" t="s">
        <v>738</v>
      </c>
      <c r="M377" t="s">
        <v>739</v>
      </c>
      <c r="N377" t="s">
        <v>603</v>
      </c>
    </row>
    <row r="378" spans="1:14" x14ac:dyDescent="0.25">
      <c r="A378" t="s">
        <v>417</v>
      </c>
      <c r="B378" t="s">
        <v>29</v>
      </c>
      <c r="C378" t="s">
        <v>23</v>
      </c>
      <c r="D378" t="s">
        <v>38</v>
      </c>
      <c r="E378">
        <v>650</v>
      </c>
      <c r="F378">
        <v>313</v>
      </c>
      <c r="G378" t="s">
        <v>27</v>
      </c>
      <c r="H378">
        <v>2007</v>
      </c>
      <c r="I378" t="s">
        <v>2</v>
      </c>
      <c r="J378" t="s">
        <v>618</v>
      </c>
      <c r="K378" t="s">
        <v>943</v>
      </c>
      <c r="L378" t="s">
        <v>620</v>
      </c>
      <c r="M378" t="s">
        <v>621</v>
      </c>
      <c r="N378" t="s">
        <v>681</v>
      </c>
    </row>
    <row r="379" spans="1:14" x14ac:dyDescent="0.25">
      <c r="A379" t="s">
        <v>418</v>
      </c>
      <c r="B379" t="s">
        <v>20</v>
      </c>
      <c r="C379" t="s">
        <v>21</v>
      </c>
      <c r="D379" t="s">
        <v>36</v>
      </c>
      <c r="E379">
        <v>200</v>
      </c>
      <c r="F379">
        <v>335</v>
      </c>
      <c r="G379" t="s">
        <v>28</v>
      </c>
      <c r="H379">
        <v>2003</v>
      </c>
      <c r="I379" t="s">
        <v>1</v>
      </c>
      <c r="J379" t="s">
        <v>709</v>
      </c>
      <c r="K379" t="s">
        <v>767</v>
      </c>
      <c r="L379" t="s">
        <v>711</v>
      </c>
      <c r="M379" t="s">
        <v>712</v>
      </c>
      <c r="N379" t="s">
        <v>871</v>
      </c>
    </row>
    <row r="380" spans="1:14" x14ac:dyDescent="0.25">
      <c r="A380" t="s">
        <v>419</v>
      </c>
      <c r="B380" t="s">
        <v>30</v>
      </c>
      <c r="C380" t="s">
        <v>26</v>
      </c>
      <c r="D380" t="s">
        <v>39</v>
      </c>
      <c r="E380">
        <v>450</v>
      </c>
      <c r="F380">
        <v>665</v>
      </c>
      <c r="G380" t="s">
        <v>24</v>
      </c>
      <c r="H380">
        <v>2005</v>
      </c>
      <c r="I380" t="s">
        <v>3</v>
      </c>
      <c r="J380" t="s">
        <v>731</v>
      </c>
      <c r="K380" t="s">
        <v>824</v>
      </c>
      <c r="L380" t="s">
        <v>901</v>
      </c>
      <c r="M380" t="s">
        <v>902</v>
      </c>
      <c r="N380" t="s">
        <v>825</v>
      </c>
    </row>
    <row r="381" spans="1:14" x14ac:dyDescent="0.25">
      <c r="A381" t="s">
        <v>420</v>
      </c>
      <c r="B381" t="s">
        <v>25</v>
      </c>
      <c r="C381" t="s">
        <v>23</v>
      </c>
      <c r="D381" t="s">
        <v>39</v>
      </c>
      <c r="E381">
        <v>550</v>
      </c>
      <c r="F381">
        <v>526</v>
      </c>
      <c r="G381" t="s">
        <v>24</v>
      </c>
      <c r="H381">
        <v>2004</v>
      </c>
      <c r="I381" t="s">
        <v>2</v>
      </c>
      <c r="J381" t="s">
        <v>607</v>
      </c>
      <c r="K381" t="s">
        <v>762</v>
      </c>
      <c r="L381" t="s">
        <v>613</v>
      </c>
      <c r="M381" t="s">
        <v>614</v>
      </c>
      <c r="N381" t="s">
        <v>872</v>
      </c>
    </row>
    <row r="382" spans="1:14" x14ac:dyDescent="0.25">
      <c r="A382" t="s">
        <v>421</v>
      </c>
      <c r="B382" t="s">
        <v>20</v>
      </c>
      <c r="C382" t="s">
        <v>21</v>
      </c>
      <c r="D382" t="s">
        <v>36</v>
      </c>
      <c r="E382">
        <v>300</v>
      </c>
      <c r="F382">
        <v>131</v>
      </c>
      <c r="G382" t="s">
        <v>27</v>
      </c>
      <c r="H382">
        <v>2004</v>
      </c>
      <c r="I382" t="s">
        <v>1</v>
      </c>
      <c r="J382" t="s">
        <v>644</v>
      </c>
      <c r="K382" t="s">
        <v>715</v>
      </c>
      <c r="L382" t="s">
        <v>716</v>
      </c>
      <c r="M382" t="s">
        <v>717</v>
      </c>
      <c r="N382" t="s">
        <v>648</v>
      </c>
    </row>
    <row r="383" spans="1:14" x14ac:dyDescent="0.25">
      <c r="A383" t="s">
        <v>422</v>
      </c>
      <c r="B383" t="s">
        <v>35</v>
      </c>
      <c r="C383" t="s">
        <v>26</v>
      </c>
      <c r="D383" t="s">
        <v>36</v>
      </c>
      <c r="E383">
        <v>550</v>
      </c>
      <c r="F383">
        <v>250</v>
      </c>
      <c r="G383" t="s">
        <v>24</v>
      </c>
      <c r="H383">
        <v>2006</v>
      </c>
      <c r="I383" t="s">
        <v>3</v>
      </c>
      <c r="J383" t="s">
        <v>554</v>
      </c>
      <c r="K383" t="s">
        <v>666</v>
      </c>
      <c r="L383" t="s">
        <v>556</v>
      </c>
      <c r="M383" t="s">
        <v>557</v>
      </c>
      <c r="N383" t="s">
        <v>558</v>
      </c>
    </row>
    <row r="384" spans="1:14" x14ac:dyDescent="0.25">
      <c r="A384" t="s">
        <v>423</v>
      </c>
      <c r="B384" t="s">
        <v>0</v>
      </c>
      <c r="C384" t="s">
        <v>21</v>
      </c>
      <c r="D384" t="s">
        <v>38</v>
      </c>
      <c r="E384">
        <v>350</v>
      </c>
      <c r="F384">
        <v>847</v>
      </c>
      <c r="G384" t="s">
        <v>28</v>
      </c>
      <c r="H384">
        <v>2007</v>
      </c>
      <c r="I384" t="s">
        <v>1</v>
      </c>
      <c r="J384" t="s">
        <v>569</v>
      </c>
      <c r="K384" t="s">
        <v>792</v>
      </c>
      <c r="L384" t="s">
        <v>790</v>
      </c>
      <c r="M384" t="s">
        <v>791</v>
      </c>
      <c r="N384" t="s">
        <v>774</v>
      </c>
    </row>
    <row r="385" spans="1:14" x14ac:dyDescent="0.25">
      <c r="A385" t="s">
        <v>424</v>
      </c>
      <c r="B385" t="s">
        <v>0</v>
      </c>
      <c r="C385" t="s">
        <v>23</v>
      </c>
      <c r="D385" t="s">
        <v>38</v>
      </c>
      <c r="E385">
        <v>300</v>
      </c>
      <c r="F385">
        <v>943</v>
      </c>
      <c r="G385" t="s">
        <v>28</v>
      </c>
      <c r="H385">
        <v>2006</v>
      </c>
      <c r="I385" t="s">
        <v>2</v>
      </c>
      <c r="J385" t="s">
        <v>649</v>
      </c>
      <c r="K385" t="s">
        <v>1009</v>
      </c>
      <c r="L385" t="s">
        <v>758</v>
      </c>
      <c r="M385" t="s">
        <v>759</v>
      </c>
      <c r="N385" t="s">
        <v>1027</v>
      </c>
    </row>
    <row r="386" spans="1:14" x14ac:dyDescent="0.25">
      <c r="A386" t="s">
        <v>425</v>
      </c>
      <c r="B386" t="s">
        <v>20</v>
      </c>
      <c r="C386" t="s">
        <v>21</v>
      </c>
      <c r="D386" t="s">
        <v>34</v>
      </c>
      <c r="E386">
        <v>250</v>
      </c>
      <c r="F386">
        <v>612</v>
      </c>
      <c r="G386" t="s">
        <v>28</v>
      </c>
      <c r="H386">
        <v>2008</v>
      </c>
      <c r="I386" t="s">
        <v>1</v>
      </c>
      <c r="J386" t="s">
        <v>704</v>
      </c>
      <c r="K386" t="s">
        <v>994</v>
      </c>
      <c r="L386" t="s">
        <v>990</v>
      </c>
      <c r="M386" t="s">
        <v>991</v>
      </c>
      <c r="N386" t="s">
        <v>995</v>
      </c>
    </row>
    <row r="387" spans="1:14" x14ac:dyDescent="0.25">
      <c r="A387" t="s">
        <v>426</v>
      </c>
      <c r="B387" t="s">
        <v>0</v>
      </c>
      <c r="C387" t="s">
        <v>23</v>
      </c>
      <c r="D387" t="s">
        <v>34</v>
      </c>
      <c r="E387">
        <v>350</v>
      </c>
      <c r="F387">
        <v>834</v>
      </c>
      <c r="G387" t="s">
        <v>24</v>
      </c>
      <c r="H387">
        <v>2005</v>
      </c>
      <c r="I387" t="s">
        <v>2</v>
      </c>
      <c r="J387" t="s">
        <v>731</v>
      </c>
      <c r="K387" t="s">
        <v>775</v>
      </c>
      <c r="L387" t="s">
        <v>776</v>
      </c>
      <c r="M387" t="s">
        <v>777</v>
      </c>
      <c r="N387" t="s">
        <v>778</v>
      </c>
    </row>
    <row r="388" spans="1:14" x14ac:dyDescent="0.25">
      <c r="A388" t="s">
        <v>427</v>
      </c>
      <c r="B388" t="s">
        <v>29</v>
      </c>
      <c r="C388" t="s">
        <v>21</v>
      </c>
      <c r="D388" t="s">
        <v>38</v>
      </c>
      <c r="E388">
        <v>650</v>
      </c>
      <c r="F388">
        <v>256</v>
      </c>
      <c r="G388" t="s">
        <v>22</v>
      </c>
      <c r="H388">
        <v>2006</v>
      </c>
      <c r="I388" t="s">
        <v>1</v>
      </c>
      <c r="J388" t="s">
        <v>544</v>
      </c>
      <c r="K388" t="s">
        <v>933</v>
      </c>
      <c r="L388" t="s">
        <v>546</v>
      </c>
      <c r="M388" t="s">
        <v>547</v>
      </c>
      <c r="N388" t="s">
        <v>603</v>
      </c>
    </row>
    <row r="389" spans="1:14" x14ac:dyDescent="0.25">
      <c r="A389" t="s">
        <v>428</v>
      </c>
      <c r="B389" t="s">
        <v>0</v>
      </c>
      <c r="C389" t="s">
        <v>21</v>
      </c>
      <c r="D389" t="s">
        <v>37</v>
      </c>
      <c r="E389">
        <v>350</v>
      </c>
      <c r="F389">
        <v>199</v>
      </c>
      <c r="G389" t="s">
        <v>22</v>
      </c>
      <c r="H389">
        <v>2003</v>
      </c>
      <c r="I389" t="s">
        <v>1</v>
      </c>
      <c r="J389" t="s">
        <v>579</v>
      </c>
      <c r="K389" t="s">
        <v>833</v>
      </c>
      <c r="L389" t="s">
        <v>581</v>
      </c>
      <c r="M389" t="s">
        <v>582</v>
      </c>
      <c r="N389" t="s">
        <v>583</v>
      </c>
    </row>
    <row r="390" spans="1:14" x14ac:dyDescent="0.25">
      <c r="A390" t="s">
        <v>429</v>
      </c>
      <c r="B390" t="s">
        <v>29</v>
      </c>
      <c r="C390" t="s">
        <v>26</v>
      </c>
      <c r="D390" t="s">
        <v>36</v>
      </c>
      <c r="E390">
        <v>650</v>
      </c>
      <c r="F390">
        <v>575</v>
      </c>
      <c r="G390" t="s">
        <v>24</v>
      </c>
      <c r="H390">
        <v>2007</v>
      </c>
      <c r="I390" t="s">
        <v>3</v>
      </c>
      <c r="J390" t="s">
        <v>634</v>
      </c>
      <c r="K390" t="s">
        <v>1011</v>
      </c>
      <c r="L390" t="s">
        <v>1012</v>
      </c>
      <c r="M390" t="s">
        <v>1013</v>
      </c>
      <c r="N390" t="s">
        <v>696</v>
      </c>
    </row>
    <row r="391" spans="1:14" x14ac:dyDescent="0.25">
      <c r="A391" t="s">
        <v>430</v>
      </c>
      <c r="B391" t="s">
        <v>29</v>
      </c>
      <c r="C391" t="s">
        <v>26</v>
      </c>
      <c r="D391" t="s">
        <v>38</v>
      </c>
      <c r="E391">
        <v>700</v>
      </c>
      <c r="F391">
        <v>435</v>
      </c>
      <c r="G391" t="s">
        <v>28</v>
      </c>
      <c r="H391">
        <v>2004</v>
      </c>
      <c r="I391" t="s">
        <v>3</v>
      </c>
      <c r="J391" t="s">
        <v>793</v>
      </c>
      <c r="K391" t="s">
        <v>985</v>
      </c>
      <c r="L391" t="s">
        <v>1028</v>
      </c>
      <c r="M391" t="s">
        <v>1029</v>
      </c>
      <c r="N391" t="s">
        <v>797</v>
      </c>
    </row>
    <row r="392" spans="1:14" x14ac:dyDescent="0.25">
      <c r="A392" t="s">
        <v>431</v>
      </c>
      <c r="B392" t="s">
        <v>20</v>
      </c>
      <c r="C392" t="s">
        <v>26</v>
      </c>
      <c r="D392" t="s">
        <v>38</v>
      </c>
      <c r="E392">
        <v>250</v>
      </c>
      <c r="F392">
        <v>706</v>
      </c>
      <c r="G392" t="s">
        <v>24</v>
      </c>
      <c r="H392">
        <v>2007</v>
      </c>
      <c r="I392" t="s">
        <v>3</v>
      </c>
      <c r="J392" t="s">
        <v>634</v>
      </c>
      <c r="K392" t="s">
        <v>1030</v>
      </c>
      <c r="L392" t="s">
        <v>1012</v>
      </c>
      <c r="M392" t="s">
        <v>1013</v>
      </c>
      <c r="N392" t="s">
        <v>1031</v>
      </c>
    </row>
    <row r="393" spans="1:14" x14ac:dyDescent="0.25">
      <c r="A393" t="s">
        <v>432</v>
      </c>
      <c r="B393" t="s">
        <v>32</v>
      </c>
      <c r="C393" t="s">
        <v>23</v>
      </c>
      <c r="D393" t="s">
        <v>39</v>
      </c>
      <c r="E393">
        <v>100</v>
      </c>
      <c r="F393">
        <v>682</v>
      </c>
      <c r="G393" t="s">
        <v>22</v>
      </c>
      <c r="H393">
        <v>2005</v>
      </c>
      <c r="I393" t="s">
        <v>2</v>
      </c>
      <c r="J393" t="s">
        <v>574</v>
      </c>
      <c r="K393" t="s">
        <v>1007</v>
      </c>
      <c r="L393" t="s">
        <v>576</v>
      </c>
      <c r="M393" t="s">
        <v>577</v>
      </c>
      <c r="N393" t="s">
        <v>578</v>
      </c>
    </row>
    <row r="394" spans="1:14" x14ac:dyDescent="0.25">
      <c r="A394" t="s">
        <v>433</v>
      </c>
      <c r="B394" t="s">
        <v>0</v>
      </c>
      <c r="C394" t="s">
        <v>21</v>
      </c>
      <c r="D394" t="s">
        <v>37</v>
      </c>
      <c r="E394">
        <v>350</v>
      </c>
      <c r="F394">
        <v>767</v>
      </c>
      <c r="G394" t="s">
        <v>27</v>
      </c>
      <c r="H394">
        <v>2005</v>
      </c>
      <c r="I394" t="s">
        <v>1</v>
      </c>
      <c r="J394" t="s">
        <v>588</v>
      </c>
      <c r="K394" t="s">
        <v>904</v>
      </c>
      <c r="L394" t="s">
        <v>590</v>
      </c>
      <c r="M394" t="s">
        <v>591</v>
      </c>
      <c r="N394" t="s">
        <v>592</v>
      </c>
    </row>
    <row r="395" spans="1:14" x14ac:dyDescent="0.25">
      <c r="A395" t="s">
        <v>434</v>
      </c>
      <c r="B395" t="s">
        <v>32</v>
      </c>
      <c r="C395" t="s">
        <v>23</v>
      </c>
      <c r="D395" t="s">
        <v>38</v>
      </c>
      <c r="E395">
        <v>100</v>
      </c>
      <c r="F395">
        <v>440</v>
      </c>
      <c r="G395" t="s">
        <v>24</v>
      </c>
      <c r="H395">
        <v>2008</v>
      </c>
      <c r="I395" t="s">
        <v>2</v>
      </c>
      <c r="J395" t="s">
        <v>549</v>
      </c>
      <c r="K395" t="s">
        <v>616</v>
      </c>
      <c r="L395" t="s">
        <v>551</v>
      </c>
      <c r="M395" t="s">
        <v>552</v>
      </c>
      <c r="N395" t="s">
        <v>844</v>
      </c>
    </row>
    <row r="396" spans="1:14" x14ac:dyDescent="0.25">
      <c r="A396" t="s">
        <v>435</v>
      </c>
      <c r="B396" t="s">
        <v>32</v>
      </c>
      <c r="C396" t="s">
        <v>23</v>
      </c>
      <c r="D396" t="s">
        <v>37</v>
      </c>
      <c r="E396">
        <v>100</v>
      </c>
      <c r="F396">
        <v>237</v>
      </c>
      <c r="G396" t="s">
        <v>28</v>
      </c>
      <c r="H396">
        <v>2006</v>
      </c>
      <c r="I396" t="s">
        <v>2</v>
      </c>
      <c r="J396" t="s">
        <v>649</v>
      </c>
      <c r="K396" t="s">
        <v>924</v>
      </c>
      <c r="L396" t="s">
        <v>758</v>
      </c>
      <c r="M396" t="s">
        <v>759</v>
      </c>
      <c r="N396" t="s">
        <v>1032</v>
      </c>
    </row>
    <row r="397" spans="1:14" x14ac:dyDescent="0.25">
      <c r="A397" t="s">
        <v>436</v>
      </c>
      <c r="B397" t="s">
        <v>25</v>
      </c>
      <c r="C397" t="s">
        <v>23</v>
      </c>
      <c r="D397" t="s">
        <v>38</v>
      </c>
      <c r="E397">
        <v>600</v>
      </c>
      <c r="F397">
        <v>209</v>
      </c>
      <c r="G397" t="s">
        <v>27</v>
      </c>
      <c r="H397">
        <v>2005</v>
      </c>
      <c r="I397" t="s">
        <v>2</v>
      </c>
      <c r="J397" t="s">
        <v>588</v>
      </c>
      <c r="K397" t="s">
        <v>623</v>
      </c>
      <c r="L397" t="s">
        <v>799</v>
      </c>
      <c r="M397" t="s">
        <v>800</v>
      </c>
      <c r="N397" t="s">
        <v>720</v>
      </c>
    </row>
    <row r="398" spans="1:14" x14ac:dyDescent="0.25">
      <c r="A398" t="s">
        <v>437</v>
      </c>
      <c r="B398" t="s">
        <v>35</v>
      </c>
      <c r="C398" t="s">
        <v>26</v>
      </c>
      <c r="D398" t="s">
        <v>36</v>
      </c>
      <c r="E398">
        <v>550</v>
      </c>
      <c r="F398">
        <v>829</v>
      </c>
      <c r="G398" t="s">
        <v>24</v>
      </c>
      <c r="H398">
        <v>2003</v>
      </c>
      <c r="I398" t="s">
        <v>3</v>
      </c>
      <c r="J398" t="s">
        <v>689</v>
      </c>
      <c r="K398" t="s">
        <v>752</v>
      </c>
      <c r="L398" t="s">
        <v>725</v>
      </c>
      <c r="M398" t="s">
        <v>726</v>
      </c>
      <c r="N398" t="s">
        <v>913</v>
      </c>
    </row>
    <row r="399" spans="1:14" x14ac:dyDescent="0.25">
      <c r="A399" t="s">
        <v>438</v>
      </c>
      <c r="B399" t="s">
        <v>20</v>
      </c>
      <c r="C399" t="s">
        <v>21</v>
      </c>
      <c r="D399" t="s">
        <v>38</v>
      </c>
      <c r="E399">
        <v>300</v>
      </c>
      <c r="F399">
        <v>777</v>
      </c>
      <c r="G399" t="s">
        <v>24</v>
      </c>
      <c r="H399">
        <v>2008</v>
      </c>
      <c r="I399" t="s">
        <v>1</v>
      </c>
      <c r="J399" t="s">
        <v>549</v>
      </c>
      <c r="K399" t="s">
        <v>550</v>
      </c>
      <c r="L399" t="s">
        <v>842</v>
      </c>
      <c r="M399" t="s">
        <v>843</v>
      </c>
      <c r="N399" t="s">
        <v>844</v>
      </c>
    </row>
    <row r="400" spans="1:14" x14ac:dyDescent="0.25">
      <c r="A400" t="s">
        <v>439</v>
      </c>
      <c r="B400" t="s">
        <v>0</v>
      </c>
      <c r="C400" t="s">
        <v>21</v>
      </c>
      <c r="D400" t="s">
        <v>34</v>
      </c>
      <c r="E400">
        <v>400</v>
      </c>
      <c r="F400">
        <v>111</v>
      </c>
      <c r="G400" t="s">
        <v>27</v>
      </c>
      <c r="H400">
        <v>2005</v>
      </c>
      <c r="I400" t="s">
        <v>1</v>
      </c>
      <c r="J400" t="s">
        <v>588</v>
      </c>
      <c r="K400" t="s">
        <v>904</v>
      </c>
      <c r="L400" t="s">
        <v>590</v>
      </c>
      <c r="M400" t="s">
        <v>591</v>
      </c>
      <c r="N400" t="s">
        <v>820</v>
      </c>
    </row>
    <row r="401" spans="1:14" x14ac:dyDescent="0.25">
      <c r="A401" t="s">
        <v>440</v>
      </c>
      <c r="B401" t="s">
        <v>0</v>
      </c>
      <c r="C401" t="s">
        <v>23</v>
      </c>
      <c r="D401" t="s">
        <v>39</v>
      </c>
      <c r="E401">
        <v>300</v>
      </c>
      <c r="F401">
        <v>181</v>
      </c>
      <c r="G401" t="s">
        <v>27</v>
      </c>
      <c r="H401">
        <v>2003</v>
      </c>
      <c r="I401" t="s">
        <v>2</v>
      </c>
      <c r="J401" t="s">
        <v>639</v>
      </c>
      <c r="K401" t="s">
        <v>829</v>
      </c>
      <c r="L401" t="s">
        <v>641</v>
      </c>
      <c r="M401" t="s">
        <v>642</v>
      </c>
      <c r="N401" t="s">
        <v>643</v>
      </c>
    </row>
    <row r="402" spans="1:14" x14ac:dyDescent="0.25">
      <c r="A402" t="s">
        <v>441</v>
      </c>
      <c r="B402" t="s">
        <v>25</v>
      </c>
      <c r="C402" t="s">
        <v>23</v>
      </c>
      <c r="D402" t="s">
        <v>37</v>
      </c>
      <c r="E402">
        <v>600</v>
      </c>
      <c r="F402">
        <v>790</v>
      </c>
      <c r="G402" t="s">
        <v>22</v>
      </c>
      <c r="H402">
        <v>2005</v>
      </c>
      <c r="I402" t="s">
        <v>2</v>
      </c>
      <c r="J402" t="s">
        <v>574</v>
      </c>
      <c r="K402" t="s">
        <v>818</v>
      </c>
      <c r="L402" t="s">
        <v>576</v>
      </c>
      <c r="M402" t="s">
        <v>577</v>
      </c>
      <c r="N402" t="s">
        <v>587</v>
      </c>
    </row>
    <row r="403" spans="1:14" x14ac:dyDescent="0.25">
      <c r="A403" t="s">
        <v>442</v>
      </c>
      <c r="B403" t="s">
        <v>32</v>
      </c>
      <c r="C403" t="s">
        <v>40</v>
      </c>
      <c r="D403" t="s">
        <v>36</v>
      </c>
      <c r="E403">
        <v>100</v>
      </c>
      <c r="F403">
        <v>722</v>
      </c>
      <c r="G403" t="s">
        <v>28</v>
      </c>
      <c r="H403">
        <v>2008</v>
      </c>
      <c r="I403" t="s">
        <v>4</v>
      </c>
      <c r="J403" t="s">
        <v>704</v>
      </c>
      <c r="K403" t="s">
        <v>996</v>
      </c>
      <c r="L403" t="s">
        <v>748</v>
      </c>
      <c r="M403" t="s">
        <v>749</v>
      </c>
      <c r="N403" t="s">
        <v>993</v>
      </c>
    </row>
    <row r="404" spans="1:14" x14ac:dyDescent="0.25">
      <c r="A404" t="s">
        <v>443</v>
      </c>
      <c r="B404" t="s">
        <v>0</v>
      </c>
      <c r="C404" t="s">
        <v>23</v>
      </c>
      <c r="D404" t="s">
        <v>37</v>
      </c>
      <c r="E404">
        <v>350</v>
      </c>
      <c r="F404">
        <v>650</v>
      </c>
      <c r="G404" t="s">
        <v>24</v>
      </c>
      <c r="H404">
        <v>2007</v>
      </c>
      <c r="I404" t="s">
        <v>2</v>
      </c>
      <c r="J404" t="s">
        <v>634</v>
      </c>
      <c r="K404" t="s">
        <v>635</v>
      </c>
      <c r="L404" t="s">
        <v>865</v>
      </c>
      <c r="M404" t="s">
        <v>866</v>
      </c>
      <c r="N404" t="s">
        <v>638</v>
      </c>
    </row>
    <row r="405" spans="1:14" x14ac:dyDescent="0.25">
      <c r="A405" t="s">
        <v>444</v>
      </c>
      <c r="B405" t="s">
        <v>0</v>
      </c>
      <c r="C405" t="s">
        <v>23</v>
      </c>
      <c r="D405" t="s">
        <v>39</v>
      </c>
      <c r="E405">
        <v>300</v>
      </c>
      <c r="F405">
        <v>806</v>
      </c>
      <c r="G405" t="s">
        <v>28</v>
      </c>
      <c r="H405">
        <v>2003</v>
      </c>
      <c r="I405" t="s">
        <v>2</v>
      </c>
      <c r="J405" t="s">
        <v>709</v>
      </c>
      <c r="K405" t="s">
        <v>895</v>
      </c>
      <c r="L405" t="s">
        <v>810</v>
      </c>
      <c r="M405" t="s">
        <v>811</v>
      </c>
      <c r="N405" t="s">
        <v>883</v>
      </c>
    </row>
    <row r="406" spans="1:14" x14ac:dyDescent="0.25">
      <c r="A406" t="s">
        <v>445</v>
      </c>
      <c r="B406" t="s">
        <v>30</v>
      </c>
      <c r="C406" t="s">
        <v>26</v>
      </c>
      <c r="D406" t="s">
        <v>38</v>
      </c>
      <c r="E406">
        <v>450</v>
      </c>
      <c r="F406">
        <v>316</v>
      </c>
      <c r="G406" t="s">
        <v>22</v>
      </c>
      <c r="H406">
        <v>2006</v>
      </c>
      <c r="I406" t="s">
        <v>3</v>
      </c>
      <c r="J406" t="s">
        <v>544</v>
      </c>
      <c r="K406" t="s">
        <v>858</v>
      </c>
      <c r="L406" t="s">
        <v>754</v>
      </c>
      <c r="M406" t="s">
        <v>755</v>
      </c>
      <c r="N406" t="s">
        <v>603</v>
      </c>
    </row>
    <row r="407" spans="1:14" x14ac:dyDescent="0.25">
      <c r="A407" t="s">
        <v>446</v>
      </c>
      <c r="B407" t="s">
        <v>32</v>
      </c>
      <c r="C407" t="s">
        <v>40</v>
      </c>
      <c r="D407" t="s">
        <v>39</v>
      </c>
      <c r="E407">
        <v>100</v>
      </c>
      <c r="F407">
        <v>109</v>
      </c>
      <c r="G407" t="s">
        <v>28</v>
      </c>
      <c r="H407">
        <v>2005</v>
      </c>
      <c r="I407" t="s">
        <v>4</v>
      </c>
      <c r="J407" t="s">
        <v>629</v>
      </c>
      <c r="K407" t="s">
        <v>1019</v>
      </c>
      <c r="L407" t="s">
        <v>631</v>
      </c>
      <c r="M407" t="s">
        <v>632</v>
      </c>
      <c r="N407" t="s">
        <v>633</v>
      </c>
    </row>
    <row r="408" spans="1:14" x14ac:dyDescent="0.25">
      <c r="A408" t="s">
        <v>447</v>
      </c>
      <c r="B408" t="s">
        <v>35</v>
      </c>
      <c r="C408" t="s">
        <v>26</v>
      </c>
      <c r="D408" t="s">
        <v>39</v>
      </c>
      <c r="E408">
        <v>500</v>
      </c>
      <c r="F408">
        <v>967</v>
      </c>
      <c r="G408" t="s">
        <v>24</v>
      </c>
      <c r="H408">
        <v>2006</v>
      </c>
      <c r="I408" t="s">
        <v>3</v>
      </c>
      <c r="J408" t="s">
        <v>554</v>
      </c>
      <c r="K408" t="s">
        <v>666</v>
      </c>
      <c r="L408" t="s">
        <v>556</v>
      </c>
      <c r="M408" t="s">
        <v>557</v>
      </c>
      <c r="N408" t="s">
        <v>601</v>
      </c>
    </row>
    <row r="409" spans="1:14" x14ac:dyDescent="0.25">
      <c r="A409" t="s">
        <v>448</v>
      </c>
      <c r="B409" t="s">
        <v>20</v>
      </c>
      <c r="C409" t="s">
        <v>21</v>
      </c>
      <c r="D409" t="s">
        <v>39</v>
      </c>
      <c r="E409">
        <v>250</v>
      </c>
      <c r="F409">
        <v>311</v>
      </c>
      <c r="G409" t="s">
        <v>28</v>
      </c>
      <c r="H409">
        <v>2007</v>
      </c>
      <c r="I409" t="s">
        <v>1</v>
      </c>
      <c r="J409" t="s">
        <v>569</v>
      </c>
      <c r="K409" t="s">
        <v>789</v>
      </c>
      <c r="L409" t="s">
        <v>790</v>
      </c>
      <c r="M409" t="s">
        <v>791</v>
      </c>
      <c r="N409" t="s">
        <v>573</v>
      </c>
    </row>
    <row r="410" spans="1:14" x14ac:dyDescent="0.25">
      <c r="A410" t="s">
        <v>449</v>
      </c>
      <c r="B410" t="s">
        <v>25</v>
      </c>
      <c r="C410" t="s">
        <v>26</v>
      </c>
      <c r="D410" t="s">
        <v>38</v>
      </c>
      <c r="E410">
        <v>600</v>
      </c>
      <c r="F410">
        <v>949</v>
      </c>
      <c r="G410" t="s">
        <v>22</v>
      </c>
      <c r="H410">
        <v>2003</v>
      </c>
      <c r="I410" t="s">
        <v>3</v>
      </c>
      <c r="J410" t="s">
        <v>579</v>
      </c>
      <c r="K410" t="s">
        <v>897</v>
      </c>
      <c r="L410" t="s">
        <v>915</v>
      </c>
      <c r="M410" t="s">
        <v>916</v>
      </c>
      <c r="N410" t="s">
        <v>935</v>
      </c>
    </row>
    <row r="411" spans="1:14" x14ac:dyDescent="0.25">
      <c r="A411" t="s">
        <v>450</v>
      </c>
      <c r="B411" t="s">
        <v>32</v>
      </c>
      <c r="C411" t="s">
        <v>40</v>
      </c>
      <c r="D411" t="s">
        <v>34</v>
      </c>
      <c r="E411">
        <v>100</v>
      </c>
      <c r="F411">
        <v>342</v>
      </c>
      <c r="G411" t="s">
        <v>28</v>
      </c>
      <c r="H411">
        <v>2005</v>
      </c>
      <c r="I411" t="s">
        <v>4</v>
      </c>
      <c r="J411" t="s">
        <v>629</v>
      </c>
      <c r="K411" t="s">
        <v>1019</v>
      </c>
      <c r="L411" t="s">
        <v>631</v>
      </c>
      <c r="M411" t="s">
        <v>632</v>
      </c>
      <c r="N411" t="s">
        <v>911</v>
      </c>
    </row>
    <row r="412" spans="1:14" x14ac:dyDescent="0.25">
      <c r="A412" t="s">
        <v>451</v>
      </c>
      <c r="B412" t="s">
        <v>20</v>
      </c>
      <c r="C412" t="s">
        <v>21</v>
      </c>
      <c r="D412" t="s">
        <v>34</v>
      </c>
      <c r="E412">
        <v>250</v>
      </c>
      <c r="F412">
        <v>878</v>
      </c>
      <c r="G412" t="s">
        <v>24</v>
      </c>
      <c r="H412">
        <v>2008</v>
      </c>
      <c r="I412" t="s">
        <v>1</v>
      </c>
      <c r="J412" t="s">
        <v>549</v>
      </c>
      <c r="K412" t="s">
        <v>550</v>
      </c>
      <c r="L412" t="s">
        <v>842</v>
      </c>
      <c r="M412" t="s">
        <v>843</v>
      </c>
      <c r="N412" t="s">
        <v>853</v>
      </c>
    </row>
    <row r="413" spans="1:14" x14ac:dyDescent="0.25">
      <c r="A413" t="s">
        <v>452</v>
      </c>
      <c r="B413" t="s">
        <v>20</v>
      </c>
      <c r="C413" t="s">
        <v>21</v>
      </c>
      <c r="D413" t="s">
        <v>36</v>
      </c>
      <c r="E413">
        <v>200</v>
      </c>
      <c r="F413">
        <v>803</v>
      </c>
      <c r="G413" t="s">
        <v>28</v>
      </c>
      <c r="H413">
        <v>2007</v>
      </c>
      <c r="I413" t="s">
        <v>1</v>
      </c>
      <c r="J413" t="s">
        <v>569</v>
      </c>
      <c r="K413" t="s">
        <v>789</v>
      </c>
      <c r="L413" t="s">
        <v>790</v>
      </c>
      <c r="M413" t="s">
        <v>791</v>
      </c>
      <c r="N413" t="s">
        <v>932</v>
      </c>
    </row>
    <row r="414" spans="1:14" x14ac:dyDescent="0.25">
      <c r="A414" t="s">
        <v>453</v>
      </c>
      <c r="B414" t="s">
        <v>0</v>
      </c>
      <c r="C414" t="s">
        <v>23</v>
      </c>
      <c r="D414" t="s">
        <v>37</v>
      </c>
      <c r="E414">
        <v>350</v>
      </c>
      <c r="F414">
        <v>473</v>
      </c>
      <c r="G414" t="s">
        <v>27</v>
      </c>
      <c r="H414">
        <v>2007</v>
      </c>
      <c r="I414" t="s">
        <v>2</v>
      </c>
      <c r="J414" t="s">
        <v>618</v>
      </c>
      <c r="K414" t="s">
        <v>619</v>
      </c>
      <c r="L414" t="s">
        <v>620</v>
      </c>
      <c r="M414" t="s">
        <v>621</v>
      </c>
      <c r="N414" t="s">
        <v>622</v>
      </c>
    </row>
    <row r="415" spans="1:14" x14ac:dyDescent="0.25">
      <c r="A415" t="s">
        <v>454</v>
      </c>
      <c r="B415" t="s">
        <v>20</v>
      </c>
      <c r="C415" t="s">
        <v>21</v>
      </c>
      <c r="D415" t="s">
        <v>39</v>
      </c>
      <c r="E415">
        <v>200</v>
      </c>
      <c r="F415">
        <v>774</v>
      </c>
      <c r="G415" t="s">
        <v>28</v>
      </c>
      <c r="H415">
        <v>2005</v>
      </c>
      <c r="I415" t="s">
        <v>1</v>
      </c>
      <c r="J415" t="s">
        <v>629</v>
      </c>
      <c r="K415" t="s">
        <v>836</v>
      </c>
      <c r="L415" t="s">
        <v>728</v>
      </c>
      <c r="M415" t="s">
        <v>729</v>
      </c>
      <c r="N415" t="s">
        <v>633</v>
      </c>
    </row>
    <row r="416" spans="1:14" x14ac:dyDescent="0.25">
      <c r="A416" t="s">
        <v>455</v>
      </c>
      <c r="B416" t="s">
        <v>35</v>
      </c>
      <c r="C416" t="s">
        <v>26</v>
      </c>
      <c r="D416" t="s">
        <v>36</v>
      </c>
      <c r="E416">
        <v>550</v>
      </c>
      <c r="F416">
        <v>515</v>
      </c>
      <c r="G416" t="s">
        <v>22</v>
      </c>
      <c r="H416">
        <v>2008</v>
      </c>
      <c r="I416" t="s">
        <v>3</v>
      </c>
      <c r="J416" t="s">
        <v>559</v>
      </c>
      <c r="K416" t="s">
        <v>1033</v>
      </c>
      <c r="L416" t="s">
        <v>805</v>
      </c>
      <c r="M416" t="s">
        <v>806</v>
      </c>
      <c r="N416" t="s">
        <v>657</v>
      </c>
    </row>
    <row r="417" spans="1:14" x14ac:dyDescent="0.25">
      <c r="A417" t="s">
        <v>456</v>
      </c>
      <c r="B417" t="s">
        <v>29</v>
      </c>
      <c r="C417" t="s">
        <v>21</v>
      </c>
      <c r="D417" t="s">
        <v>36</v>
      </c>
      <c r="E417">
        <v>650</v>
      </c>
      <c r="F417">
        <v>740</v>
      </c>
      <c r="G417" t="s">
        <v>24</v>
      </c>
      <c r="H417">
        <v>2008</v>
      </c>
      <c r="I417" t="s">
        <v>1</v>
      </c>
      <c r="J417" t="s">
        <v>549</v>
      </c>
      <c r="K417" t="s">
        <v>850</v>
      </c>
      <c r="L417" t="s">
        <v>842</v>
      </c>
      <c r="M417" t="s">
        <v>843</v>
      </c>
      <c r="N417" t="s">
        <v>914</v>
      </c>
    </row>
    <row r="418" spans="1:14" x14ac:dyDescent="0.25">
      <c r="A418" t="s">
        <v>457</v>
      </c>
      <c r="B418" t="s">
        <v>31</v>
      </c>
      <c r="C418" t="s">
        <v>23</v>
      </c>
      <c r="D418" t="s">
        <v>37</v>
      </c>
      <c r="E418">
        <v>700</v>
      </c>
      <c r="F418">
        <v>910</v>
      </c>
      <c r="G418" t="s">
        <v>24</v>
      </c>
      <c r="H418">
        <v>2007</v>
      </c>
      <c r="I418" t="s">
        <v>2</v>
      </c>
      <c r="J418" t="s">
        <v>634</v>
      </c>
      <c r="K418" t="s">
        <v>1034</v>
      </c>
      <c r="L418" t="s">
        <v>865</v>
      </c>
      <c r="M418" t="s">
        <v>866</v>
      </c>
      <c r="N418" t="s">
        <v>638</v>
      </c>
    </row>
    <row r="419" spans="1:14" x14ac:dyDescent="0.25">
      <c r="A419" t="s">
        <v>458</v>
      </c>
      <c r="B419" t="s">
        <v>30</v>
      </c>
      <c r="C419" t="s">
        <v>26</v>
      </c>
      <c r="D419" t="s">
        <v>37</v>
      </c>
      <c r="E419">
        <v>450</v>
      </c>
      <c r="F419">
        <v>347</v>
      </c>
      <c r="G419" t="s">
        <v>28</v>
      </c>
      <c r="H419">
        <v>2006</v>
      </c>
      <c r="I419" t="s">
        <v>3</v>
      </c>
      <c r="J419" t="s">
        <v>649</v>
      </c>
      <c r="K419" t="s">
        <v>953</v>
      </c>
      <c r="L419" t="s">
        <v>856</v>
      </c>
      <c r="M419" t="s">
        <v>857</v>
      </c>
      <c r="N419" t="s">
        <v>1032</v>
      </c>
    </row>
    <row r="420" spans="1:14" x14ac:dyDescent="0.25">
      <c r="A420" t="s">
        <v>459</v>
      </c>
      <c r="B420" t="s">
        <v>0</v>
      </c>
      <c r="C420" t="s">
        <v>21</v>
      </c>
      <c r="D420" t="s">
        <v>36</v>
      </c>
      <c r="E420">
        <v>400</v>
      </c>
      <c r="F420">
        <v>986</v>
      </c>
      <c r="G420" t="s">
        <v>27</v>
      </c>
      <c r="H420">
        <v>2003</v>
      </c>
      <c r="I420" t="s">
        <v>1</v>
      </c>
      <c r="J420" t="s">
        <v>639</v>
      </c>
      <c r="K420" t="s">
        <v>829</v>
      </c>
      <c r="L420" t="s">
        <v>845</v>
      </c>
      <c r="M420" t="s">
        <v>846</v>
      </c>
      <c r="N420" t="s">
        <v>809</v>
      </c>
    </row>
    <row r="421" spans="1:14" x14ac:dyDescent="0.25">
      <c r="A421" t="s">
        <v>460</v>
      </c>
      <c r="B421" t="s">
        <v>32</v>
      </c>
      <c r="C421" t="s">
        <v>26</v>
      </c>
      <c r="D421" t="s">
        <v>36</v>
      </c>
      <c r="E421">
        <v>150</v>
      </c>
      <c r="F421">
        <v>886</v>
      </c>
      <c r="G421" t="s">
        <v>24</v>
      </c>
      <c r="H421">
        <v>2003</v>
      </c>
      <c r="I421" t="s">
        <v>3</v>
      </c>
      <c r="J421" t="s">
        <v>689</v>
      </c>
      <c r="K421" t="s">
        <v>700</v>
      </c>
      <c r="L421" t="s">
        <v>725</v>
      </c>
      <c r="M421" t="s">
        <v>726</v>
      </c>
      <c r="N421" t="s">
        <v>913</v>
      </c>
    </row>
    <row r="422" spans="1:14" x14ac:dyDescent="0.25">
      <c r="A422" t="s">
        <v>461</v>
      </c>
      <c r="B422" t="s">
        <v>32</v>
      </c>
      <c r="C422" t="s">
        <v>26</v>
      </c>
      <c r="D422" t="s">
        <v>39</v>
      </c>
      <c r="E422">
        <v>150</v>
      </c>
      <c r="F422">
        <v>530</v>
      </c>
      <c r="G422" t="s">
        <v>22</v>
      </c>
      <c r="H422">
        <v>2008</v>
      </c>
      <c r="I422" t="s">
        <v>3</v>
      </c>
      <c r="J422" t="s">
        <v>559</v>
      </c>
      <c r="K422" t="s">
        <v>840</v>
      </c>
      <c r="L422" t="s">
        <v>805</v>
      </c>
      <c r="M422" t="s">
        <v>806</v>
      </c>
      <c r="N422" t="s">
        <v>863</v>
      </c>
    </row>
    <row r="423" spans="1:14" x14ac:dyDescent="0.25">
      <c r="A423" t="s">
        <v>462</v>
      </c>
      <c r="B423" t="s">
        <v>30</v>
      </c>
      <c r="C423" t="s">
        <v>26</v>
      </c>
      <c r="D423" t="s">
        <v>34</v>
      </c>
      <c r="E423">
        <v>450</v>
      </c>
      <c r="F423">
        <v>237</v>
      </c>
      <c r="G423" t="s">
        <v>27</v>
      </c>
      <c r="H423">
        <v>2003</v>
      </c>
      <c r="I423" t="s">
        <v>3</v>
      </c>
      <c r="J423" t="s">
        <v>639</v>
      </c>
      <c r="K423" t="s">
        <v>640</v>
      </c>
      <c r="L423" t="s">
        <v>742</v>
      </c>
      <c r="M423" t="s">
        <v>743</v>
      </c>
      <c r="N423" t="s">
        <v>980</v>
      </c>
    </row>
    <row r="424" spans="1:14" x14ac:dyDescent="0.25">
      <c r="A424" t="s">
        <v>463</v>
      </c>
      <c r="B424" t="s">
        <v>20</v>
      </c>
      <c r="C424" t="s">
        <v>23</v>
      </c>
      <c r="D424" t="s">
        <v>39</v>
      </c>
      <c r="E424">
        <v>300</v>
      </c>
      <c r="F424">
        <v>978</v>
      </c>
      <c r="G424" t="s">
        <v>27</v>
      </c>
      <c r="H424">
        <v>2003</v>
      </c>
      <c r="I424" t="s">
        <v>2</v>
      </c>
      <c r="J424" t="s">
        <v>639</v>
      </c>
      <c r="K424" t="s">
        <v>891</v>
      </c>
      <c r="L424" t="s">
        <v>641</v>
      </c>
      <c r="M424" t="s">
        <v>642</v>
      </c>
      <c r="N424" t="s">
        <v>643</v>
      </c>
    </row>
    <row r="425" spans="1:14" x14ac:dyDescent="0.25">
      <c r="A425" t="s">
        <v>464</v>
      </c>
      <c r="B425" t="s">
        <v>25</v>
      </c>
      <c r="C425" t="s">
        <v>23</v>
      </c>
      <c r="D425" t="s">
        <v>36</v>
      </c>
      <c r="E425">
        <v>550</v>
      </c>
      <c r="F425">
        <v>396</v>
      </c>
      <c r="G425" t="s">
        <v>28</v>
      </c>
      <c r="H425">
        <v>2003</v>
      </c>
      <c r="I425" t="s">
        <v>2</v>
      </c>
      <c r="J425" t="s">
        <v>709</v>
      </c>
      <c r="K425" t="s">
        <v>826</v>
      </c>
      <c r="L425" t="s">
        <v>810</v>
      </c>
      <c r="M425" t="s">
        <v>811</v>
      </c>
      <c r="N425" t="s">
        <v>871</v>
      </c>
    </row>
    <row r="426" spans="1:14" x14ac:dyDescent="0.25">
      <c r="A426" t="s">
        <v>465</v>
      </c>
      <c r="B426" t="s">
        <v>20</v>
      </c>
      <c r="C426" t="s">
        <v>21</v>
      </c>
      <c r="D426" t="s">
        <v>34</v>
      </c>
      <c r="E426">
        <v>250</v>
      </c>
      <c r="F426">
        <v>209</v>
      </c>
      <c r="G426" t="s">
        <v>22</v>
      </c>
      <c r="H426">
        <v>2003</v>
      </c>
      <c r="I426" t="s">
        <v>1</v>
      </c>
      <c r="J426" t="s">
        <v>579</v>
      </c>
      <c r="K426" t="s">
        <v>580</v>
      </c>
      <c r="L426" t="s">
        <v>581</v>
      </c>
      <c r="M426" t="s">
        <v>582</v>
      </c>
      <c r="N426" t="s">
        <v>885</v>
      </c>
    </row>
    <row r="427" spans="1:14" x14ac:dyDescent="0.25">
      <c r="A427" t="s">
        <v>466</v>
      </c>
      <c r="B427" t="s">
        <v>0</v>
      </c>
      <c r="C427" t="s">
        <v>23</v>
      </c>
      <c r="D427" t="s">
        <v>36</v>
      </c>
      <c r="E427">
        <v>400</v>
      </c>
      <c r="F427">
        <v>997</v>
      </c>
      <c r="G427" t="s">
        <v>27</v>
      </c>
      <c r="H427">
        <v>2006</v>
      </c>
      <c r="I427" t="s">
        <v>2</v>
      </c>
      <c r="J427" t="s">
        <v>564</v>
      </c>
      <c r="K427" t="s">
        <v>1035</v>
      </c>
      <c r="L427" t="s">
        <v>627</v>
      </c>
      <c r="M427" t="s">
        <v>628</v>
      </c>
      <c r="N427" t="s">
        <v>719</v>
      </c>
    </row>
    <row r="428" spans="1:14" x14ac:dyDescent="0.25">
      <c r="A428" t="s">
        <v>467</v>
      </c>
      <c r="B428" t="s">
        <v>25</v>
      </c>
      <c r="C428" t="s">
        <v>23</v>
      </c>
      <c r="D428" t="s">
        <v>39</v>
      </c>
      <c r="E428">
        <v>550</v>
      </c>
      <c r="F428">
        <v>877</v>
      </c>
      <c r="G428" t="s">
        <v>24</v>
      </c>
      <c r="H428">
        <v>2003</v>
      </c>
      <c r="I428" t="s">
        <v>2</v>
      </c>
      <c r="J428" t="s">
        <v>689</v>
      </c>
      <c r="K428" t="s">
        <v>912</v>
      </c>
      <c r="L428" t="s">
        <v>701</v>
      </c>
      <c r="M428" t="s">
        <v>702</v>
      </c>
      <c r="N428" t="s">
        <v>703</v>
      </c>
    </row>
    <row r="429" spans="1:14" x14ac:dyDescent="0.25">
      <c r="A429" t="s">
        <v>468</v>
      </c>
      <c r="B429" t="s">
        <v>0</v>
      </c>
      <c r="C429" t="s">
        <v>21</v>
      </c>
      <c r="D429" t="s">
        <v>39</v>
      </c>
      <c r="E429">
        <v>350</v>
      </c>
      <c r="F429">
        <v>51</v>
      </c>
      <c r="G429" t="s">
        <v>28</v>
      </c>
      <c r="H429">
        <v>2007</v>
      </c>
      <c r="I429" t="s">
        <v>1</v>
      </c>
      <c r="J429" t="s">
        <v>569</v>
      </c>
      <c r="K429" t="s">
        <v>792</v>
      </c>
      <c r="L429" t="s">
        <v>790</v>
      </c>
      <c r="M429" t="s">
        <v>791</v>
      </c>
      <c r="N429" t="s">
        <v>573</v>
      </c>
    </row>
    <row r="430" spans="1:14" x14ac:dyDescent="0.25">
      <c r="A430" t="s">
        <v>469</v>
      </c>
      <c r="B430" t="s">
        <v>20</v>
      </c>
      <c r="C430" t="s">
        <v>23</v>
      </c>
      <c r="D430" t="s">
        <v>36</v>
      </c>
      <c r="E430">
        <v>300</v>
      </c>
      <c r="F430">
        <v>986</v>
      </c>
      <c r="G430" t="s">
        <v>28</v>
      </c>
      <c r="H430">
        <v>2003</v>
      </c>
      <c r="I430" t="s">
        <v>2</v>
      </c>
      <c r="J430" t="s">
        <v>709</v>
      </c>
      <c r="K430" t="s">
        <v>767</v>
      </c>
      <c r="L430" t="s">
        <v>810</v>
      </c>
      <c r="M430" t="s">
        <v>811</v>
      </c>
      <c r="N430" t="s">
        <v>871</v>
      </c>
    </row>
    <row r="431" spans="1:14" x14ac:dyDescent="0.25">
      <c r="A431" t="s">
        <v>470</v>
      </c>
      <c r="B431" t="s">
        <v>25</v>
      </c>
      <c r="C431" t="s">
        <v>23</v>
      </c>
      <c r="D431" t="s">
        <v>34</v>
      </c>
      <c r="E431">
        <v>600</v>
      </c>
      <c r="F431">
        <v>226</v>
      </c>
      <c r="G431" t="s">
        <v>27</v>
      </c>
      <c r="H431">
        <v>2008</v>
      </c>
      <c r="I431" t="s">
        <v>2</v>
      </c>
      <c r="J431" t="s">
        <v>669</v>
      </c>
      <c r="K431" t="s">
        <v>1018</v>
      </c>
      <c r="L431" t="s">
        <v>744</v>
      </c>
      <c r="M431" t="s">
        <v>745</v>
      </c>
      <c r="N431" t="s">
        <v>683</v>
      </c>
    </row>
    <row r="432" spans="1:14" x14ac:dyDescent="0.25">
      <c r="A432" t="s">
        <v>471</v>
      </c>
      <c r="B432" t="s">
        <v>32</v>
      </c>
      <c r="C432" t="s">
        <v>26</v>
      </c>
      <c r="D432" t="s">
        <v>34</v>
      </c>
      <c r="E432">
        <v>150</v>
      </c>
      <c r="F432">
        <v>381</v>
      </c>
      <c r="G432" t="s">
        <v>28</v>
      </c>
      <c r="H432">
        <v>2006</v>
      </c>
      <c r="I432" t="s">
        <v>3</v>
      </c>
      <c r="J432" t="s">
        <v>649</v>
      </c>
      <c r="K432" t="s">
        <v>924</v>
      </c>
      <c r="L432" t="s">
        <v>856</v>
      </c>
      <c r="M432" t="s">
        <v>857</v>
      </c>
      <c r="N432" t="s">
        <v>653</v>
      </c>
    </row>
    <row r="433" spans="1:14" x14ac:dyDescent="0.25">
      <c r="A433" t="s">
        <v>472</v>
      </c>
      <c r="B433" t="s">
        <v>32</v>
      </c>
      <c r="C433" t="s">
        <v>26</v>
      </c>
      <c r="D433" t="s">
        <v>39</v>
      </c>
      <c r="E433">
        <v>150</v>
      </c>
      <c r="F433">
        <v>219</v>
      </c>
      <c r="G433" t="s">
        <v>27</v>
      </c>
      <c r="H433">
        <v>2005</v>
      </c>
      <c r="I433" t="s">
        <v>3</v>
      </c>
      <c r="J433" t="s">
        <v>588</v>
      </c>
      <c r="K433" t="s">
        <v>768</v>
      </c>
      <c r="L433" t="s">
        <v>624</v>
      </c>
      <c r="M433" t="s">
        <v>625</v>
      </c>
      <c r="N433" t="s">
        <v>860</v>
      </c>
    </row>
    <row r="434" spans="1:14" x14ac:dyDescent="0.25">
      <c r="A434" t="s">
        <v>473</v>
      </c>
      <c r="B434" t="s">
        <v>25</v>
      </c>
      <c r="C434" t="s">
        <v>23</v>
      </c>
      <c r="D434" t="s">
        <v>37</v>
      </c>
      <c r="E434">
        <v>600</v>
      </c>
      <c r="F434">
        <v>139</v>
      </c>
      <c r="G434" t="s">
        <v>28</v>
      </c>
      <c r="H434">
        <v>2004</v>
      </c>
      <c r="I434" t="s">
        <v>2</v>
      </c>
      <c r="J434" t="s">
        <v>793</v>
      </c>
      <c r="K434" t="s">
        <v>1036</v>
      </c>
      <c r="L434" t="s">
        <v>986</v>
      </c>
      <c r="M434" t="s">
        <v>987</v>
      </c>
      <c r="N434" t="s">
        <v>948</v>
      </c>
    </row>
    <row r="435" spans="1:14" x14ac:dyDescent="0.25">
      <c r="A435" t="s">
        <v>474</v>
      </c>
      <c r="B435" t="s">
        <v>0</v>
      </c>
      <c r="C435" t="s">
        <v>21</v>
      </c>
      <c r="D435" t="s">
        <v>39</v>
      </c>
      <c r="E435">
        <v>350</v>
      </c>
      <c r="F435">
        <v>360</v>
      </c>
      <c r="G435" t="s">
        <v>27</v>
      </c>
      <c r="H435">
        <v>2003</v>
      </c>
      <c r="I435" t="s">
        <v>1</v>
      </c>
      <c r="J435" t="s">
        <v>639</v>
      </c>
      <c r="K435" t="s">
        <v>829</v>
      </c>
      <c r="L435" t="s">
        <v>845</v>
      </c>
      <c r="M435" t="s">
        <v>846</v>
      </c>
      <c r="N435" t="s">
        <v>643</v>
      </c>
    </row>
    <row r="436" spans="1:14" x14ac:dyDescent="0.25">
      <c r="A436" t="s">
        <v>475</v>
      </c>
      <c r="B436" t="s">
        <v>29</v>
      </c>
      <c r="C436" t="s">
        <v>21</v>
      </c>
      <c r="D436" t="s">
        <v>38</v>
      </c>
      <c r="E436">
        <v>650</v>
      </c>
      <c r="F436">
        <v>884</v>
      </c>
      <c r="G436" t="s">
        <v>24</v>
      </c>
      <c r="H436">
        <v>2003</v>
      </c>
      <c r="I436" t="s">
        <v>1</v>
      </c>
      <c r="J436" t="s">
        <v>689</v>
      </c>
      <c r="K436" t="s">
        <v>989</v>
      </c>
      <c r="L436" t="s">
        <v>691</v>
      </c>
      <c r="M436" t="s">
        <v>692</v>
      </c>
      <c r="N436" t="s">
        <v>753</v>
      </c>
    </row>
    <row r="437" spans="1:14" x14ac:dyDescent="0.25">
      <c r="A437" t="s">
        <v>476</v>
      </c>
      <c r="B437" t="s">
        <v>32</v>
      </c>
      <c r="C437" t="s">
        <v>33</v>
      </c>
      <c r="D437" t="s">
        <v>39</v>
      </c>
      <c r="E437">
        <v>150</v>
      </c>
      <c r="F437">
        <v>509</v>
      </c>
      <c r="G437" t="s">
        <v>27</v>
      </c>
      <c r="H437">
        <v>2006</v>
      </c>
      <c r="I437" t="s">
        <v>5</v>
      </c>
      <c r="J437" t="s">
        <v>564</v>
      </c>
      <c r="K437" t="s">
        <v>721</v>
      </c>
      <c r="L437" t="s">
        <v>1020</v>
      </c>
      <c r="M437" t="s">
        <v>1021</v>
      </c>
      <c r="N437" t="s">
        <v>859</v>
      </c>
    </row>
    <row r="438" spans="1:14" x14ac:dyDescent="0.25">
      <c r="A438" t="s">
        <v>477</v>
      </c>
      <c r="B438" t="s">
        <v>0</v>
      </c>
      <c r="C438" t="s">
        <v>23</v>
      </c>
      <c r="D438" t="s">
        <v>34</v>
      </c>
      <c r="E438">
        <v>400</v>
      </c>
      <c r="F438">
        <v>142</v>
      </c>
      <c r="G438" t="s">
        <v>22</v>
      </c>
      <c r="H438">
        <v>2008</v>
      </c>
      <c r="I438" t="s">
        <v>2</v>
      </c>
      <c r="J438" t="s">
        <v>559</v>
      </c>
      <c r="K438" t="s">
        <v>560</v>
      </c>
      <c r="L438" t="s">
        <v>561</v>
      </c>
      <c r="M438" t="s">
        <v>562</v>
      </c>
      <c r="N438" t="s">
        <v>841</v>
      </c>
    </row>
    <row r="439" spans="1:14" x14ac:dyDescent="0.25">
      <c r="A439" t="s">
        <v>478</v>
      </c>
      <c r="B439" t="s">
        <v>20</v>
      </c>
      <c r="C439" t="s">
        <v>23</v>
      </c>
      <c r="D439" t="s">
        <v>37</v>
      </c>
      <c r="E439">
        <v>200</v>
      </c>
      <c r="F439">
        <v>996</v>
      </c>
      <c r="G439" t="s">
        <v>24</v>
      </c>
      <c r="H439">
        <v>2006</v>
      </c>
      <c r="I439" t="s">
        <v>2</v>
      </c>
      <c r="J439" t="s">
        <v>554</v>
      </c>
      <c r="K439" t="s">
        <v>801</v>
      </c>
      <c r="L439" t="s">
        <v>802</v>
      </c>
      <c r="M439" t="s">
        <v>803</v>
      </c>
      <c r="N439" t="s">
        <v>906</v>
      </c>
    </row>
    <row r="440" spans="1:14" x14ac:dyDescent="0.25">
      <c r="A440" t="s">
        <v>479</v>
      </c>
      <c r="B440" t="s">
        <v>20</v>
      </c>
      <c r="C440" t="s">
        <v>21</v>
      </c>
      <c r="D440" t="s">
        <v>34</v>
      </c>
      <c r="E440">
        <v>200</v>
      </c>
      <c r="F440">
        <v>592</v>
      </c>
      <c r="G440" t="s">
        <v>24</v>
      </c>
      <c r="H440">
        <v>2007</v>
      </c>
      <c r="I440" t="s">
        <v>1</v>
      </c>
      <c r="J440" t="s">
        <v>634</v>
      </c>
      <c r="K440" t="s">
        <v>1030</v>
      </c>
      <c r="L440" t="s">
        <v>636</v>
      </c>
      <c r="M440" t="s">
        <v>637</v>
      </c>
      <c r="N440" t="s">
        <v>963</v>
      </c>
    </row>
    <row r="441" spans="1:14" x14ac:dyDescent="0.25">
      <c r="A441" t="s">
        <v>480</v>
      </c>
      <c r="B441" t="s">
        <v>0</v>
      </c>
      <c r="C441" t="s">
        <v>21</v>
      </c>
      <c r="D441" t="s">
        <v>38</v>
      </c>
      <c r="E441">
        <v>400</v>
      </c>
      <c r="F441">
        <v>659</v>
      </c>
      <c r="G441" t="s">
        <v>24</v>
      </c>
      <c r="H441">
        <v>2004</v>
      </c>
      <c r="I441" t="s">
        <v>1</v>
      </c>
      <c r="J441" t="s">
        <v>607</v>
      </c>
      <c r="K441" t="s">
        <v>677</v>
      </c>
      <c r="L441" t="s">
        <v>1037</v>
      </c>
      <c r="M441" t="s">
        <v>1038</v>
      </c>
      <c r="N441" t="s">
        <v>611</v>
      </c>
    </row>
    <row r="442" spans="1:14" x14ac:dyDescent="0.25">
      <c r="A442" t="s">
        <v>481</v>
      </c>
      <c r="B442" t="s">
        <v>20</v>
      </c>
      <c r="C442" t="s">
        <v>21</v>
      </c>
      <c r="D442" t="s">
        <v>36</v>
      </c>
      <c r="E442">
        <v>200</v>
      </c>
      <c r="F442">
        <v>437</v>
      </c>
      <c r="G442" t="s">
        <v>27</v>
      </c>
      <c r="H442">
        <v>2007</v>
      </c>
      <c r="I442" t="s">
        <v>1</v>
      </c>
      <c r="J442" t="s">
        <v>618</v>
      </c>
      <c r="K442" t="s">
        <v>920</v>
      </c>
      <c r="L442" t="s">
        <v>679</v>
      </c>
      <c r="M442" t="s">
        <v>680</v>
      </c>
      <c r="N442" t="s">
        <v>921</v>
      </c>
    </row>
    <row r="443" spans="1:14" x14ac:dyDescent="0.25">
      <c r="A443" t="s">
        <v>482</v>
      </c>
      <c r="B443" t="s">
        <v>0</v>
      </c>
      <c r="C443" t="s">
        <v>23</v>
      </c>
      <c r="D443" t="s">
        <v>39</v>
      </c>
      <c r="E443">
        <v>300</v>
      </c>
      <c r="F443">
        <v>249</v>
      </c>
      <c r="G443" t="s">
        <v>27</v>
      </c>
      <c r="H443">
        <v>2007</v>
      </c>
      <c r="I443" t="s">
        <v>2</v>
      </c>
      <c r="J443" t="s">
        <v>618</v>
      </c>
      <c r="K443" t="s">
        <v>619</v>
      </c>
      <c r="L443" t="s">
        <v>620</v>
      </c>
      <c r="M443" t="s">
        <v>621</v>
      </c>
      <c r="N443" t="s">
        <v>659</v>
      </c>
    </row>
    <row r="444" spans="1:14" x14ac:dyDescent="0.25">
      <c r="A444" t="s">
        <v>483</v>
      </c>
      <c r="B444" t="s">
        <v>29</v>
      </c>
      <c r="C444" t="s">
        <v>26</v>
      </c>
      <c r="D444" t="s">
        <v>37</v>
      </c>
      <c r="E444">
        <v>700</v>
      </c>
      <c r="F444">
        <v>198</v>
      </c>
      <c r="G444" t="s">
        <v>24</v>
      </c>
      <c r="H444">
        <v>2006</v>
      </c>
      <c r="I444" t="s">
        <v>3</v>
      </c>
      <c r="J444" t="s">
        <v>554</v>
      </c>
      <c r="K444" t="s">
        <v>598</v>
      </c>
      <c r="L444" t="s">
        <v>556</v>
      </c>
      <c r="M444" t="s">
        <v>557</v>
      </c>
      <c r="N444" t="s">
        <v>906</v>
      </c>
    </row>
    <row r="445" spans="1:14" x14ac:dyDescent="0.25">
      <c r="A445" t="s">
        <v>484</v>
      </c>
      <c r="B445" t="s">
        <v>32</v>
      </c>
      <c r="C445" t="s">
        <v>21</v>
      </c>
      <c r="D445" t="s">
        <v>37</v>
      </c>
      <c r="E445">
        <v>100</v>
      </c>
      <c r="F445">
        <v>964</v>
      </c>
      <c r="G445" t="s">
        <v>28</v>
      </c>
      <c r="H445">
        <v>2007</v>
      </c>
      <c r="I445" t="s">
        <v>1</v>
      </c>
      <c r="J445" t="s">
        <v>569</v>
      </c>
      <c r="K445" t="s">
        <v>660</v>
      </c>
      <c r="L445" t="s">
        <v>790</v>
      </c>
      <c r="M445" t="s">
        <v>791</v>
      </c>
      <c r="N445" t="s">
        <v>686</v>
      </c>
    </row>
    <row r="446" spans="1:14" x14ac:dyDescent="0.25">
      <c r="A446" t="s">
        <v>485</v>
      </c>
      <c r="B446" t="s">
        <v>0</v>
      </c>
      <c r="C446" t="s">
        <v>23</v>
      </c>
      <c r="D446" t="s">
        <v>34</v>
      </c>
      <c r="E446">
        <v>300</v>
      </c>
      <c r="F446">
        <v>494</v>
      </c>
      <c r="G446" t="s">
        <v>24</v>
      </c>
      <c r="H446">
        <v>2005</v>
      </c>
      <c r="I446" t="s">
        <v>2</v>
      </c>
      <c r="J446" t="s">
        <v>731</v>
      </c>
      <c r="K446" t="s">
        <v>775</v>
      </c>
      <c r="L446" t="s">
        <v>776</v>
      </c>
      <c r="M446" t="s">
        <v>777</v>
      </c>
      <c r="N446" t="s">
        <v>778</v>
      </c>
    </row>
    <row r="447" spans="1:14" x14ac:dyDescent="0.25">
      <c r="A447" t="s">
        <v>486</v>
      </c>
      <c r="B447" t="s">
        <v>35</v>
      </c>
      <c r="C447" t="s">
        <v>26</v>
      </c>
      <c r="D447" t="s">
        <v>34</v>
      </c>
      <c r="E447">
        <v>550</v>
      </c>
      <c r="F447">
        <v>105</v>
      </c>
      <c r="G447" t="s">
        <v>24</v>
      </c>
      <c r="H447">
        <v>2006</v>
      </c>
      <c r="I447" t="s">
        <v>3</v>
      </c>
      <c r="J447" t="s">
        <v>554</v>
      </c>
      <c r="K447" t="s">
        <v>666</v>
      </c>
      <c r="L447" t="s">
        <v>556</v>
      </c>
      <c r="M447" t="s">
        <v>557</v>
      </c>
      <c r="N447" t="s">
        <v>972</v>
      </c>
    </row>
    <row r="448" spans="1:14" x14ac:dyDescent="0.25">
      <c r="A448" t="s">
        <v>487</v>
      </c>
      <c r="B448" t="s">
        <v>29</v>
      </c>
      <c r="C448" t="s">
        <v>23</v>
      </c>
      <c r="D448" t="s">
        <v>36</v>
      </c>
      <c r="E448">
        <v>650</v>
      </c>
      <c r="F448">
        <v>857</v>
      </c>
      <c r="G448" t="s">
        <v>28</v>
      </c>
      <c r="H448">
        <v>2003</v>
      </c>
      <c r="I448" t="s">
        <v>2</v>
      </c>
      <c r="J448" t="s">
        <v>709</v>
      </c>
      <c r="K448" t="s">
        <v>710</v>
      </c>
      <c r="L448" t="s">
        <v>810</v>
      </c>
      <c r="M448" t="s">
        <v>811</v>
      </c>
      <c r="N448" t="s">
        <v>871</v>
      </c>
    </row>
    <row r="449" spans="1:14" x14ac:dyDescent="0.25">
      <c r="A449" t="s">
        <v>488</v>
      </c>
      <c r="B449" t="s">
        <v>32</v>
      </c>
      <c r="C449" t="s">
        <v>33</v>
      </c>
      <c r="D449" t="s">
        <v>36</v>
      </c>
      <c r="E449">
        <v>150</v>
      </c>
      <c r="F449">
        <v>335</v>
      </c>
      <c r="G449" t="s">
        <v>28</v>
      </c>
      <c r="H449">
        <v>2004</v>
      </c>
      <c r="I449" t="s">
        <v>5</v>
      </c>
      <c r="J449" t="s">
        <v>793</v>
      </c>
      <c r="K449" t="s">
        <v>945</v>
      </c>
      <c r="L449" t="s">
        <v>1039</v>
      </c>
      <c r="M449" t="s">
        <v>1040</v>
      </c>
      <c r="N449" t="s">
        <v>988</v>
      </c>
    </row>
    <row r="450" spans="1:14" x14ac:dyDescent="0.25">
      <c r="A450" t="s">
        <v>489</v>
      </c>
      <c r="B450" t="s">
        <v>32</v>
      </c>
      <c r="C450" t="s">
        <v>40</v>
      </c>
      <c r="D450" t="s">
        <v>39</v>
      </c>
      <c r="E450">
        <v>100</v>
      </c>
      <c r="F450">
        <v>45</v>
      </c>
      <c r="G450" t="s">
        <v>28</v>
      </c>
      <c r="H450">
        <v>2007</v>
      </c>
      <c r="I450" t="s">
        <v>4</v>
      </c>
      <c r="J450" t="s">
        <v>569</v>
      </c>
      <c r="K450" t="s">
        <v>660</v>
      </c>
      <c r="L450" t="s">
        <v>873</v>
      </c>
      <c r="M450" t="s">
        <v>874</v>
      </c>
      <c r="N450" t="s">
        <v>573</v>
      </c>
    </row>
    <row r="451" spans="1:14" x14ac:dyDescent="0.25">
      <c r="A451" t="s">
        <v>490</v>
      </c>
      <c r="B451" t="s">
        <v>20</v>
      </c>
      <c r="C451" t="s">
        <v>23</v>
      </c>
      <c r="D451" t="s">
        <v>39</v>
      </c>
      <c r="E451">
        <v>300</v>
      </c>
      <c r="F451">
        <v>280</v>
      </c>
      <c r="G451" t="s">
        <v>24</v>
      </c>
      <c r="H451">
        <v>2003</v>
      </c>
      <c r="I451" t="s">
        <v>2</v>
      </c>
      <c r="J451" t="s">
        <v>689</v>
      </c>
      <c r="K451" t="s">
        <v>690</v>
      </c>
      <c r="L451" t="s">
        <v>701</v>
      </c>
      <c r="M451" t="s">
        <v>702</v>
      </c>
      <c r="N451" t="s">
        <v>703</v>
      </c>
    </row>
    <row r="452" spans="1:14" x14ac:dyDescent="0.25">
      <c r="A452" t="s">
        <v>491</v>
      </c>
      <c r="B452" t="s">
        <v>25</v>
      </c>
      <c r="C452" t="s">
        <v>23</v>
      </c>
      <c r="D452" t="s">
        <v>38</v>
      </c>
      <c r="E452">
        <v>600</v>
      </c>
      <c r="F452">
        <v>766</v>
      </c>
      <c r="G452" t="s">
        <v>28</v>
      </c>
      <c r="H452">
        <v>2003</v>
      </c>
      <c r="I452" t="s">
        <v>2</v>
      </c>
      <c r="J452" t="s">
        <v>709</v>
      </c>
      <c r="K452" t="s">
        <v>826</v>
      </c>
      <c r="L452" t="s">
        <v>810</v>
      </c>
      <c r="M452" t="s">
        <v>811</v>
      </c>
      <c r="N452" t="s">
        <v>981</v>
      </c>
    </row>
    <row r="453" spans="1:14" x14ac:dyDescent="0.25">
      <c r="A453" t="s">
        <v>492</v>
      </c>
      <c r="B453" t="s">
        <v>32</v>
      </c>
      <c r="C453" t="s">
        <v>40</v>
      </c>
      <c r="D453" t="s">
        <v>34</v>
      </c>
      <c r="E453">
        <v>100</v>
      </c>
      <c r="F453">
        <v>538</v>
      </c>
      <c r="G453" t="s">
        <v>28</v>
      </c>
      <c r="H453">
        <v>2006</v>
      </c>
      <c r="I453" t="s">
        <v>4</v>
      </c>
      <c r="J453" t="s">
        <v>649</v>
      </c>
      <c r="K453" t="s">
        <v>924</v>
      </c>
      <c r="L453" t="s">
        <v>925</v>
      </c>
      <c r="M453" t="s">
        <v>926</v>
      </c>
      <c r="N453" t="s">
        <v>653</v>
      </c>
    </row>
    <row r="454" spans="1:14" x14ac:dyDescent="0.25">
      <c r="A454" t="s">
        <v>493</v>
      </c>
      <c r="B454" t="s">
        <v>0</v>
      </c>
      <c r="C454" t="s">
        <v>26</v>
      </c>
      <c r="D454" t="s">
        <v>36</v>
      </c>
      <c r="E454">
        <v>450</v>
      </c>
      <c r="F454">
        <v>604</v>
      </c>
      <c r="G454" t="s">
        <v>27</v>
      </c>
      <c r="H454">
        <v>2004</v>
      </c>
      <c r="I454" t="s">
        <v>3</v>
      </c>
      <c r="J454" t="s">
        <v>644</v>
      </c>
      <c r="K454" t="s">
        <v>763</v>
      </c>
      <c r="L454" t="s">
        <v>646</v>
      </c>
      <c r="M454" t="s">
        <v>647</v>
      </c>
      <c r="N454" t="s">
        <v>648</v>
      </c>
    </row>
    <row r="455" spans="1:14" x14ac:dyDescent="0.25">
      <c r="A455" t="s">
        <v>494</v>
      </c>
      <c r="B455" t="s">
        <v>20</v>
      </c>
      <c r="C455" t="s">
        <v>21</v>
      </c>
      <c r="D455" t="s">
        <v>38</v>
      </c>
      <c r="E455">
        <v>250</v>
      </c>
      <c r="F455">
        <v>237</v>
      </c>
      <c r="G455" t="s">
        <v>24</v>
      </c>
      <c r="H455">
        <v>2003</v>
      </c>
      <c r="I455" t="s">
        <v>1</v>
      </c>
      <c r="J455" t="s">
        <v>689</v>
      </c>
      <c r="K455" t="s">
        <v>690</v>
      </c>
      <c r="L455" t="s">
        <v>691</v>
      </c>
      <c r="M455" t="s">
        <v>692</v>
      </c>
      <c r="N455" t="s">
        <v>753</v>
      </c>
    </row>
    <row r="456" spans="1:14" x14ac:dyDescent="0.25">
      <c r="A456" t="s">
        <v>495</v>
      </c>
      <c r="B456" t="s">
        <v>20</v>
      </c>
      <c r="C456" t="s">
        <v>23</v>
      </c>
      <c r="D456" t="s">
        <v>39</v>
      </c>
      <c r="E456">
        <v>200</v>
      </c>
      <c r="F456">
        <v>625</v>
      </c>
      <c r="G456" t="s">
        <v>27</v>
      </c>
      <c r="H456">
        <v>2004</v>
      </c>
      <c r="I456" t="s">
        <v>2</v>
      </c>
      <c r="J456" t="s">
        <v>644</v>
      </c>
      <c r="K456" t="s">
        <v>715</v>
      </c>
      <c r="L456" t="s">
        <v>764</v>
      </c>
      <c r="M456" t="s">
        <v>765</v>
      </c>
      <c r="N456" t="s">
        <v>1004</v>
      </c>
    </row>
    <row r="457" spans="1:14" x14ac:dyDescent="0.25">
      <c r="A457" t="s">
        <v>496</v>
      </c>
      <c r="B457" t="s">
        <v>0</v>
      </c>
      <c r="C457" t="s">
        <v>26</v>
      </c>
      <c r="D457" t="s">
        <v>37</v>
      </c>
      <c r="E457">
        <v>450</v>
      </c>
      <c r="F457">
        <v>652</v>
      </c>
      <c r="G457" t="s">
        <v>22</v>
      </c>
      <c r="H457">
        <v>2003</v>
      </c>
      <c r="I457" t="s">
        <v>3</v>
      </c>
      <c r="J457" t="s">
        <v>579</v>
      </c>
      <c r="K457" t="s">
        <v>833</v>
      </c>
      <c r="L457" t="s">
        <v>915</v>
      </c>
      <c r="M457" t="s">
        <v>916</v>
      </c>
      <c r="N457" t="s">
        <v>583</v>
      </c>
    </row>
    <row r="458" spans="1:14" x14ac:dyDescent="0.25">
      <c r="A458" t="s">
        <v>497</v>
      </c>
      <c r="B458" t="s">
        <v>31</v>
      </c>
      <c r="C458" t="s">
        <v>23</v>
      </c>
      <c r="D458" t="s">
        <v>38</v>
      </c>
      <c r="E458">
        <v>700</v>
      </c>
      <c r="F458">
        <v>629</v>
      </c>
      <c r="G458" t="s">
        <v>22</v>
      </c>
      <c r="H458">
        <v>2004</v>
      </c>
      <c r="I458" t="s">
        <v>2</v>
      </c>
      <c r="J458" t="s">
        <v>784</v>
      </c>
      <c r="K458" t="s">
        <v>976</v>
      </c>
      <c r="L458" t="s">
        <v>815</v>
      </c>
      <c r="M458" t="s">
        <v>816</v>
      </c>
      <c r="N458" t="s">
        <v>939</v>
      </c>
    </row>
    <row r="459" spans="1:14" x14ac:dyDescent="0.25">
      <c r="A459" t="s">
        <v>498</v>
      </c>
      <c r="B459" t="s">
        <v>20</v>
      </c>
      <c r="C459" t="s">
        <v>26</v>
      </c>
      <c r="D459" t="s">
        <v>38</v>
      </c>
      <c r="E459">
        <v>250</v>
      </c>
      <c r="F459">
        <v>446</v>
      </c>
      <c r="G459" t="s">
        <v>22</v>
      </c>
      <c r="H459">
        <v>2008</v>
      </c>
      <c r="I459" t="s">
        <v>3</v>
      </c>
      <c r="J459" t="s">
        <v>559</v>
      </c>
      <c r="K459" t="s">
        <v>654</v>
      </c>
      <c r="L459" t="s">
        <v>805</v>
      </c>
      <c r="M459" t="s">
        <v>806</v>
      </c>
      <c r="N459" t="s">
        <v>807</v>
      </c>
    </row>
    <row r="460" spans="1:14" x14ac:dyDescent="0.25">
      <c r="A460" t="s">
        <v>499</v>
      </c>
      <c r="B460" t="s">
        <v>29</v>
      </c>
      <c r="C460" t="s">
        <v>21</v>
      </c>
      <c r="D460" t="s">
        <v>39</v>
      </c>
      <c r="E460">
        <v>650</v>
      </c>
      <c r="F460">
        <v>880</v>
      </c>
      <c r="G460" t="s">
        <v>24</v>
      </c>
      <c r="H460">
        <v>2005</v>
      </c>
      <c r="I460" t="s">
        <v>1</v>
      </c>
      <c r="J460" t="s">
        <v>731</v>
      </c>
      <c r="K460" t="s">
        <v>732</v>
      </c>
      <c r="L460" t="s">
        <v>733</v>
      </c>
      <c r="M460" t="s">
        <v>734</v>
      </c>
      <c r="N460" t="s">
        <v>825</v>
      </c>
    </row>
    <row r="461" spans="1:14" x14ac:dyDescent="0.25">
      <c r="A461" t="s">
        <v>500</v>
      </c>
      <c r="B461" t="s">
        <v>0</v>
      </c>
      <c r="C461" t="s">
        <v>23</v>
      </c>
      <c r="D461" t="s">
        <v>39</v>
      </c>
      <c r="E461">
        <v>300</v>
      </c>
      <c r="F461">
        <v>274</v>
      </c>
      <c r="G461" t="s">
        <v>22</v>
      </c>
      <c r="H461">
        <v>2005</v>
      </c>
      <c r="I461" t="s">
        <v>2</v>
      </c>
      <c r="J461" t="s">
        <v>574</v>
      </c>
      <c r="K461" t="s">
        <v>905</v>
      </c>
      <c r="L461" t="s">
        <v>576</v>
      </c>
      <c r="M461" t="s">
        <v>577</v>
      </c>
      <c r="N461" t="s">
        <v>578</v>
      </c>
    </row>
    <row r="462" spans="1:14" x14ac:dyDescent="0.25">
      <c r="A462" t="s">
        <v>501</v>
      </c>
      <c r="B462" t="s">
        <v>0</v>
      </c>
      <c r="C462" t="s">
        <v>21</v>
      </c>
      <c r="D462" t="s">
        <v>36</v>
      </c>
      <c r="E462">
        <v>350</v>
      </c>
      <c r="F462">
        <v>865</v>
      </c>
      <c r="G462" t="s">
        <v>24</v>
      </c>
      <c r="H462">
        <v>2005</v>
      </c>
      <c r="I462" t="s">
        <v>1</v>
      </c>
      <c r="J462" t="s">
        <v>731</v>
      </c>
      <c r="K462" t="s">
        <v>775</v>
      </c>
      <c r="L462" t="s">
        <v>733</v>
      </c>
      <c r="M462" t="s">
        <v>734</v>
      </c>
      <c r="N462" t="s">
        <v>782</v>
      </c>
    </row>
    <row r="463" spans="1:14" x14ac:dyDescent="0.25">
      <c r="A463" t="s">
        <v>502</v>
      </c>
      <c r="B463" t="s">
        <v>20</v>
      </c>
      <c r="C463" t="s">
        <v>23</v>
      </c>
      <c r="D463" t="s">
        <v>37</v>
      </c>
      <c r="E463">
        <v>300</v>
      </c>
      <c r="F463">
        <v>895</v>
      </c>
      <c r="G463" t="s">
        <v>28</v>
      </c>
      <c r="H463">
        <v>2003</v>
      </c>
      <c r="I463" t="s">
        <v>2</v>
      </c>
      <c r="J463" t="s">
        <v>709</v>
      </c>
      <c r="K463" t="s">
        <v>767</v>
      </c>
      <c r="L463" t="s">
        <v>810</v>
      </c>
      <c r="M463" t="s">
        <v>811</v>
      </c>
      <c r="N463" t="s">
        <v>896</v>
      </c>
    </row>
    <row r="464" spans="1:14" x14ac:dyDescent="0.25">
      <c r="A464" t="s">
        <v>503</v>
      </c>
      <c r="B464" t="s">
        <v>25</v>
      </c>
      <c r="C464" t="s">
        <v>23</v>
      </c>
      <c r="D464" t="s">
        <v>36</v>
      </c>
      <c r="E464">
        <v>550</v>
      </c>
      <c r="F464">
        <v>100</v>
      </c>
      <c r="G464" t="s">
        <v>24</v>
      </c>
      <c r="H464">
        <v>2008</v>
      </c>
      <c r="I464" t="s">
        <v>2</v>
      </c>
      <c r="J464" t="s">
        <v>549</v>
      </c>
      <c r="K464" t="s">
        <v>890</v>
      </c>
      <c r="L464" t="s">
        <v>551</v>
      </c>
      <c r="M464" t="s">
        <v>552</v>
      </c>
      <c r="N464" t="s">
        <v>914</v>
      </c>
    </row>
    <row r="465" spans="1:14" x14ac:dyDescent="0.25">
      <c r="A465" t="s">
        <v>504</v>
      </c>
      <c r="B465" t="s">
        <v>25</v>
      </c>
      <c r="C465" t="s">
        <v>23</v>
      </c>
      <c r="D465" t="s">
        <v>39</v>
      </c>
      <c r="E465">
        <v>550</v>
      </c>
      <c r="F465">
        <v>804</v>
      </c>
      <c r="G465" t="s">
        <v>24</v>
      </c>
      <c r="H465">
        <v>2003</v>
      </c>
      <c r="I465" t="s">
        <v>2</v>
      </c>
      <c r="J465" t="s">
        <v>689</v>
      </c>
      <c r="K465" t="s">
        <v>912</v>
      </c>
      <c r="L465" t="s">
        <v>701</v>
      </c>
      <c r="M465" t="s">
        <v>702</v>
      </c>
      <c r="N465" t="s">
        <v>703</v>
      </c>
    </row>
    <row r="466" spans="1:14" x14ac:dyDescent="0.25">
      <c r="A466" t="s">
        <v>505</v>
      </c>
      <c r="B466" t="s">
        <v>20</v>
      </c>
      <c r="C466" t="s">
        <v>23</v>
      </c>
      <c r="D466" t="s">
        <v>39</v>
      </c>
      <c r="E466">
        <v>300</v>
      </c>
      <c r="F466">
        <v>290</v>
      </c>
      <c r="G466" t="s">
        <v>27</v>
      </c>
      <c r="H466">
        <v>2003</v>
      </c>
      <c r="I466" t="s">
        <v>2</v>
      </c>
      <c r="J466" t="s">
        <v>639</v>
      </c>
      <c r="K466" t="s">
        <v>891</v>
      </c>
      <c r="L466" t="s">
        <v>641</v>
      </c>
      <c r="M466" t="s">
        <v>642</v>
      </c>
      <c r="N466" t="s">
        <v>643</v>
      </c>
    </row>
    <row r="467" spans="1:14" x14ac:dyDescent="0.25">
      <c r="A467" t="s">
        <v>506</v>
      </c>
      <c r="B467" t="s">
        <v>35</v>
      </c>
      <c r="C467" t="s">
        <v>26</v>
      </c>
      <c r="D467" t="s">
        <v>38</v>
      </c>
      <c r="E467">
        <v>550</v>
      </c>
      <c r="F467">
        <v>755</v>
      </c>
      <c r="G467" t="s">
        <v>28</v>
      </c>
      <c r="H467">
        <v>2003</v>
      </c>
      <c r="I467" t="s">
        <v>3</v>
      </c>
      <c r="J467" t="s">
        <v>709</v>
      </c>
      <c r="K467" t="s">
        <v>1041</v>
      </c>
      <c r="L467" t="s">
        <v>827</v>
      </c>
      <c r="M467" t="s">
        <v>828</v>
      </c>
      <c r="N467" t="s">
        <v>981</v>
      </c>
    </row>
    <row r="468" spans="1:14" x14ac:dyDescent="0.25">
      <c r="A468" t="s">
        <v>507</v>
      </c>
      <c r="B468" t="s">
        <v>30</v>
      </c>
      <c r="C468" t="s">
        <v>21</v>
      </c>
      <c r="D468" t="s">
        <v>39</v>
      </c>
      <c r="E468">
        <v>500</v>
      </c>
      <c r="F468">
        <v>146</v>
      </c>
      <c r="G468" t="s">
        <v>27</v>
      </c>
      <c r="H468">
        <v>2008</v>
      </c>
      <c r="I468" t="s">
        <v>1</v>
      </c>
      <c r="J468" t="s">
        <v>669</v>
      </c>
      <c r="K468" t="s">
        <v>831</v>
      </c>
      <c r="L468" t="s">
        <v>671</v>
      </c>
      <c r="M468" t="s">
        <v>672</v>
      </c>
      <c r="N468" t="s">
        <v>1002</v>
      </c>
    </row>
    <row r="469" spans="1:14" x14ac:dyDescent="0.25">
      <c r="A469" t="s">
        <v>508</v>
      </c>
      <c r="B469" t="s">
        <v>0</v>
      </c>
      <c r="C469" t="s">
        <v>26</v>
      </c>
      <c r="D469" t="s">
        <v>36</v>
      </c>
      <c r="E469">
        <v>450</v>
      </c>
      <c r="F469">
        <v>336</v>
      </c>
      <c r="G469" t="s">
        <v>24</v>
      </c>
      <c r="H469">
        <v>2004</v>
      </c>
      <c r="I469" t="s">
        <v>3</v>
      </c>
      <c r="J469" t="s">
        <v>607</v>
      </c>
      <c r="K469" t="s">
        <v>677</v>
      </c>
      <c r="L469" t="s">
        <v>875</v>
      </c>
      <c r="M469" t="s">
        <v>876</v>
      </c>
      <c r="N469" t="s">
        <v>615</v>
      </c>
    </row>
    <row r="470" spans="1:14" x14ac:dyDescent="0.25">
      <c r="A470" t="s">
        <v>509</v>
      </c>
      <c r="B470" t="s">
        <v>32</v>
      </c>
      <c r="C470" t="s">
        <v>21</v>
      </c>
      <c r="D470" t="s">
        <v>38</v>
      </c>
      <c r="E470">
        <v>100</v>
      </c>
      <c r="F470">
        <v>394</v>
      </c>
      <c r="G470" t="s">
        <v>27</v>
      </c>
      <c r="H470">
        <v>2004</v>
      </c>
      <c r="I470" t="s">
        <v>1</v>
      </c>
      <c r="J470" t="s">
        <v>644</v>
      </c>
      <c r="K470" t="s">
        <v>1003</v>
      </c>
      <c r="L470" t="s">
        <v>716</v>
      </c>
      <c r="M470" t="s">
        <v>717</v>
      </c>
      <c r="N470" t="s">
        <v>766</v>
      </c>
    </row>
    <row r="471" spans="1:14" x14ac:dyDescent="0.25">
      <c r="A471" t="s">
        <v>510</v>
      </c>
      <c r="B471" t="s">
        <v>20</v>
      </c>
      <c r="C471" t="s">
        <v>23</v>
      </c>
      <c r="D471" t="s">
        <v>39</v>
      </c>
      <c r="E471">
        <v>300</v>
      </c>
      <c r="F471">
        <v>623</v>
      </c>
      <c r="G471" t="s">
        <v>24</v>
      </c>
      <c r="H471">
        <v>2008</v>
      </c>
      <c r="I471" t="s">
        <v>2</v>
      </c>
      <c r="J471" t="s">
        <v>549</v>
      </c>
      <c r="K471" t="s">
        <v>550</v>
      </c>
      <c r="L471" t="s">
        <v>551</v>
      </c>
      <c r="M471" t="s">
        <v>552</v>
      </c>
      <c r="N471" t="s">
        <v>617</v>
      </c>
    </row>
    <row r="472" spans="1:14" x14ac:dyDescent="0.25">
      <c r="A472" t="s">
        <v>511</v>
      </c>
      <c r="B472" t="s">
        <v>29</v>
      </c>
      <c r="C472" t="s">
        <v>23</v>
      </c>
      <c r="D472" t="s">
        <v>39</v>
      </c>
      <c r="E472">
        <v>650</v>
      </c>
      <c r="F472">
        <v>285</v>
      </c>
      <c r="G472" t="s">
        <v>22</v>
      </c>
      <c r="H472">
        <v>2006</v>
      </c>
      <c r="I472" t="s">
        <v>2</v>
      </c>
      <c r="J472" t="s">
        <v>544</v>
      </c>
      <c r="K472" t="s">
        <v>933</v>
      </c>
      <c r="L472" t="s">
        <v>738</v>
      </c>
      <c r="M472" t="s">
        <v>739</v>
      </c>
      <c r="N472" t="s">
        <v>740</v>
      </c>
    </row>
    <row r="473" spans="1:14" x14ac:dyDescent="0.25">
      <c r="A473" t="s">
        <v>512</v>
      </c>
      <c r="B473" t="s">
        <v>20</v>
      </c>
      <c r="C473" t="s">
        <v>21</v>
      </c>
      <c r="D473" t="s">
        <v>36</v>
      </c>
      <c r="E473">
        <v>250</v>
      </c>
      <c r="F473">
        <v>775</v>
      </c>
      <c r="G473" t="s">
        <v>28</v>
      </c>
      <c r="H473">
        <v>2006</v>
      </c>
      <c r="I473" t="s">
        <v>1</v>
      </c>
      <c r="J473" t="s">
        <v>649</v>
      </c>
      <c r="K473" t="s">
        <v>1042</v>
      </c>
      <c r="L473" t="s">
        <v>651</v>
      </c>
      <c r="M473" t="s">
        <v>652</v>
      </c>
      <c r="N473" t="s">
        <v>760</v>
      </c>
    </row>
    <row r="474" spans="1:14" x14ac:dyDescent="0.25">
      <c r="A474" t="s">
        <v>513</v>
      </c>
      <c r="B474" t="s">
        <v>31</v>
      </c>
      <c r="C474" t="s">
        <v>40</v>
      </c>
      <c r="D474" t="s">
        <v>34</v>
      </c>
      <c r="E474">
        <v>700</v>
      </c>
      <c r="F474">
        <v>799</v>
      </c>
      <c r="G474" t="s">
        <v>28</v>
      </c>
      <c r="H474">
        <v>2003</v>
      </c>
      <c r="I474" t="s">
        <v>4</v>
      </c>
      <c r="J474" t="s">
        <v>709</v>
      </c>
      <c r="K474" t="s">
        <v>1043</v>
      </c>
      <c r="L474" t="s">
        <v>869</v>
      </c>
      <c r="M474" t="s">
        <v>870</v>
      </c>
      <c r="N474" t="s">
        <v>713</v>
      </c>
    </row>
    <row r="475" spans="1:14" x14ac:dyDescent="0.25">
      <c r="A475" t="s">
        <v>514</v>
      </c>
      <c r="B475" t="s">
        <v>20</v>
      </c>
      <c r="C475" t="s">
        <v>21</v>
      </c>
      <c r="D475" t="s">
        <v>37</v>
      </c>
      <c r="E475">
        <v>200</v>
      </c>
      <c r="F475">
        <v>889</v>
      </c>
      <c r="G475" t="s">
        <v>27</v>
      </c>
      <c r="H475">
        <v>2003</v>
      </c>
      <c r="I475" t="s">
        <v>1</v>
      </c>
      <c r="J475" t="s">
        <v>639</v>
      </c>
      <c r="K475" t="s">
        <v>891</v>
      </c>
      <c r="L475" t="s">
        <v>845</v>
      </c>
      <c r="M475" t="s">
        <v>846</v>
      </c>
      <c r="N475" t="s">
        <v>830</v>
      </c>
    </row>
    <row r="476" spans="1:14" x14ac:dyDescent="0.25">
      <c r="A476" t="s">
        <v>515</v>
      </c>
      <c r="B476" t="s">
        <v>25</v>
      </c>
      <c r="C476" t="s">
        <v>23</v>
      </c>
      <c r="D476" t="s">
        <v>39</v>
      </c>
      <c r="E476">
        <v>600</v>
      </c>
      <c r="F476">
        <v>961</v>
      </c>
      <c r="G476" t="s">
        <v>28</v>
      </c>
      <c r="H476">
        <v>2005</v>
      </c>
      <c r="I476" t="s">
        <v>2</v>
      </c>
      <c r="J476" t="s">
        <v>629</v>
      </c>
      <c r="K476" t="s">
        <v>964</v>
      </c>
      <c r="L476" t="s">
        <v>736</v>
      </c>
      <c r="M476" t="s">
        <v>737</v>
      </c>
      <c r="N476" t="s">
        <v>633</v>
      </c>
    </row>
    <row r="477" spans="1:14" x14ac:dyDescent="0.25">
      <c r="A477" t="s">
        <v>516</v>
      </c>
      <c r="B477" t="s">
        <v>25</v>
      </c>
      <c r="C477" t="s">
        <v>23</v>
      </c>
      <c r="D477" t="s">
        <v>34</v>
      </c>
      <c r="E477">
        <v>550</v>
      </c>
      <c r="F477">
        <v>67</v>
      </c>
      <c r="G477" t="s">
        <v>24</v>
      </c>
      <c r="H477">
        <v>2006</v>
      </c>
      <c r="I477" t="s">
        <v>2</v>
      </c>
      <c r="J477" t="s">
        <v>554</v>
      </c>
      <c r="K477" t="s">
        <v>555</v>
      </c>
      <c r="L477" t="s">
        <v>802</v>
      </c>
      <c r="M477" t="s">
        <v>803</v>
      </c>
      <c r="N477" t="s">
        <v>972</v>
      </c>
    </row>
    <row r="478" spans="1:14" x14ac:dyDescent="0.25">
      <c r="A478" t="s">
        <v>517</v>
      </c>
      <c r="B478" t="s">
        <v>0</v>
      </c>
      <c r="C478" t="s">
        <v>23</v>
      </c>
      <c r="D478" t="s">
        <v>34</v>
      </c>
      <c r="E478">
        <v>350</v>
      </c>
      <c r="F478">
        <v>216</v>
      </c>
      <c r="G478" t="s">
        <v>27</v>
      </c>
      <c r="H478">
        <v>2005</v>
      </c>
      <c r="I478" t="s">
        <v>2</v>
      </c>
      <c r="J478" t="s">
        <v>588</v>
      </c>
      <c r="K478" t="s">
        <v>904</v>
      </c>
      <c r="L478" t="s">
        <v>799</v>
      </c>
      <c r="M478" t="s">
        <v>800</v>
      </c>
      <c r="N478" t="s">
        <v>820</v>
      </c>
    </row>
    <row r="479" spans="1:14" x14ac:dyDescent="0.25">
      <c r="A479" t="s">
        <v>518</v>
      </c>
      <c r="B479" t="s">
        <v>32</v>
      </c>
      <c r="C479" t="s">
        <v>40</v>
      </c>
      <c r="D479" t="s">
        <v>37</v>
      </c>
      <c r="E479">
        <v>100</v>
      </c>
      <c r="F479">
        <v>773</v>
      </c>
      <c r="G479" t="s">
        <v>28</v>
      </c>
      <c r="H479">
        <v>2003</v>
      </c>
      <c r="I479" t="s">
        <v>4</v>
      </c>
      <c r="J479" t="s">
        <v>709</v>
      </c>
      <c r="K479" t="s">
        <v>868</v>
      </c>
      <c r="L479" t="s">
        <v>869</v>
      </c>
      <c r="M479" t="s">
        <v>870</v>
      </c>
      <c r="N479" t="s">
        <v>896</v>
      </c>
    </row>
    <row r="480" spans="1:14" x14ac:dyDescent="0.25">
      <c r="A480" t="s">
        <v>519</v>
      </c>
      <c r="B480" t="s">
        <v>0</v>
      </c>
      <c r="C480" t="s">
        <v>21</v>
      </c>
      <c r="D480" t="s">
        <v>36</v>
      </c>
      <c r="E480">
        <v>400</v>
      </c>
      <c r="F480">
        <v>406</v>
      </c>
      <c r="G480" t="s">
        <v>24</v>
      </c>
      <c r="H480">
        <v>2006</v>
      </c>
      <c r="I480" t="s">
        <v>1</v>
      </c>
      <c r="J480" t="s">
        <v>554</v>
      </c>
      <c r="K480" t="s">
        <v>1044</v>
      </c>
      <c r="L480" t="s">
        <v>599</v>
      </c>
      <c r="M480" t="s">
        <v>600</v>
      </c>
      <c r="N480" t="s">
        <v>558</v>
      </c>
    </row>
    <row r="481" spans="1:14" x14ac:dyDescent="0.25">
      <c r="A481" t="s">
        <v>520</v>
      </c>
      <c r="B481" t="s">
        <v>0</v>
      </c>
      <c r="C481" t="s">
        <v>21</v>
      </c>
      <c r="D481" t="s">
        <v>36</v>
      </c>
      <c r="E481">
        <v>350</v>
      </c>
      <c r="F481">
        <v>502</v>
      </c>
      <c r="G481" t="s">
        <v>24</v>
      </c>
      <c r="H481">
        <v>2004</v>
      </c>
      <c r="I481" t="s">
        <v>1</v>
      </c>
      <c r="J481" t="s">
        <v>607</v>
      </c>
      <c r="K481" t="s">
        <v>677</v>
      </c>
      <c r="L481" t="s">
        <v>1037</v>
      </c>
      <c r="M481" t="s">
        <v>1038</v>
      </c>
      <c r="N481" t="s">
        <v>615</v>
      </c>
    </row>
    <row r="482" spans="1:14" x14ac:dyDescent="0.25">
      <c r="A482" t="s">
        <v>521</v>
      </c>
      <c r="B482" t="s">
        <v>0</v>
      </c>
      <c r="C482" t="s">
        <v>23</v>
      </c>
      <c r="D482" t="s">
        <v>38</v>
      </c>
      <c r="E482">
        <v>300</v>
      </c>
      <c r="F482">
        <v>876</v>
      </c>
      <c r="G482" t="s">
        <v>28</v>
      </c>
      <c r="H482">
        <v>2004</v>
      </c>
      <c r="I482" t="s">
        <v>2</v>
      </c>
      <c r="J482" t="s">
        <v>793</v>
      </c>
      <c r="K482" t="s">
        <v>794</v>
      </c>
      <c r="L482" t="s">
        <v>986</v>
      </c>
      <c r="M482" t="s">
        <v>987</v>
      </c>
      <c r="N482" t="s">
        <v>797</v>
      </c>
    </row>
    <row r="483" spans="1:14" x14ac:dyDescent="0.25">
      <c r="A483" t="s">
        <v>522</v>
      </c>
      <c r="B483" t="s">
        <v>32</v>
      </c>
      <c r="C483" t="s">
        <v>40</v>
      </c>
      <c r="D483" t="s">
        <v>34</v>
      </c>
      <c r="E483">
        <v>100</v>
      </c>
      <c r="F483">
        <v>945</v>
      </c>
      <c r="G483" t="s">
        <v>22</v>
      </c>
      <c r="H483">
        <v>2008</v>
      </c>
      <c r="I483" t="s">
        <v>4</v>
      </c>
      <c r="J483" t="s">
        <v>559</v>
      </c>
      <c r="K483" t="s">
        <v>840</v>
      </c>
      <c r="L483" t="s">
        <v>941</v>
      </c>
      <c r="M483" t="s">
        <v>942</v>
      </c>
      <c r="N483" t="s">
        <v>841</v>
      </c>
    </row>
    <row r="484" spans="1:14" x14ac:dyDescent="0.25">
      <c r="A484" t="s">
        <v>523</v>
      </c>
      <c r="B484" t="s">
        <v>32</v>
      </c>
      <c r="C484" t="s">
        <v>40</v>
      </c>
      <c r="D484" t="s">
        <v>34</v>
      </c>
      <c r="E484">
        <v>100</v>
      </c>
      <c r="F484">
        <v>509</v>
      </c>
      <c r="G484" t="s">
        <v>24</v>
      </c>
      <c r="H484">
        <v>2007</v>
      </c>
      <c r="I484" t="s">
        <v>4</v>
      </c>
      <c r="J484" t="s">
        <v>634</v>
      </c>
      <c r="K484" t="s">
        <v>687</v>
      </c>
      <c r="L484" t="s">
        <v>879</v>
      </c>
      <c r="M484" t="s">
        <v>880</v>
      </c>
      <c r="N484" t="s">
        <v>963</v>
      </c>
    </row>
    <row r="485" spans="1:14" x14ac:dyDescent="0.25">
      <c r="A485" t="s">
        <v>524</v>
      </c>
      <c r="B485" t="s">
        <v>25</v>
      </c>
      <c r="C485" t="s">
        <v>23</v>
      </c>
      <c r="D485" t="s">
        <v>38</v>
      </c>
      <c r="E485">
        <v>550</v>
      </c>
      <c r="F485">
        <v>100</v>
      </c>
      <c r="G485" t="s">
        <v>27</v>
      </c>
      <c r="H485">
        <v>2004</v>
      </c>
      <c r="I485" t="s">
        <v>2</v>
      </c>
      <c r="J485" t="s">
        <v>644</v>
      </c>
      <c r="K485" t="s">
        <v>1045</v>
      </c>
      <c r="L485" t="s">
        <v>764</v>
      </c>
      <c r="M485" t="s">
        <v>765</v>
      </c>
      <c r="N485" t="s">
        <v>766</v>
      </c>
    </row>
    <row r="486" spans="1:14" x14ac:dyDescent="0.25">
      <c r="A486" t="s">
        <v>525</v>
      </c>
      <c r="B486" t="s">
        <v>35</v>
      </c>
      <c r="C486" t="s">
        <v>26</v>
      </c>
      <c r="D486" t="s">
        <v>38</v>
      </c>
      <c r="E486">
        <v>550</v>
      </c>
      <c r="F486">
        <v>302</v>
      </c>
      <c r="G486" t="s">
        <v>27</v>
      </c>
      <c r="H486">
        <v>2006</v>
      </c>
      <c r="I486" t="s">
        <v>3</v>
      </c>
      <c r="J486" t="s">
        <v>564</v>
      </c>
      <c r="K486" t="s">
        <v>1046</v>
      </c>
      <c r="L486" t="s">
        <v>922</v>
      </c>
      <c r="M486" t="s">
        <v>923</v>
      </c>
      <c r="N486" t="s">
        <v>568</v>
      </c>
    </row>
    <row r="487" spans="1:14" x14ac:dyDescent="0.25">
      <c r="A487" t="s">
        <v>526</v>
      </c>
      <c r="B487" t="s">
        <v>25</v>
      </c>
      <c r="C487" t="s">
        <v>23</v>
      </c>
      <c r="D487" t="s">
        <v>38</v>
      </c>
      <c r="E487">
        <v>550</v>
      </c>
      <c r="F487">
        <v>909</v>
      </c>
      <c r="G487" t="s">
        <v>24</v>
      </c>
      <c r="H487">
        <v>2004</v>
      </c>
      <c r="I487" t="s">
        <v>2</v>
      </c>
      <c r="J487" t="s">
        <v>607</v>
      </c>
      <c r="K487" t="s">
        <v>762</v>
      </c>
      <c r="L487" t="s">
        <v>613</v>
      </c>
      <c r="M487" t="s">
        <v>614</v>
      </c>
      <c r="N487" t="s">
        <v>611</v>
      </c>
    </row>
    <row r="488" spans="1:14" x14ac:dyDescent="0.25">
      <c r="A488" t="s">
        <v>527</v>
      </c>
      <c r="B488" t="s">
        <v>0</v>
      </c>
      <c r="C488" t="s">
        <v>23</v>
      </c>
      <c r="D488" t="s">
        <v>37</v>
      </c>
      <c r="E488">
        <v>400</v>
      </c>
      <c r="F488">
        <v>155</v>
      </c>
      <c r="G488" t="s">
        <v>27</v>
      </c>
      <c r="H488">
        <v>2006</v>
      </c>
      <c r="I488" t="s">
        <v>2</v>
      </c>
      <c r="J488" t="s">
        <v>564</v>
      </c>
      <c r="K488" t="s">
        <v>1035</v>
      </c>
      <c r="L488" t="s">
        <v>627</v>
      </c>
      <c r="M488" t="s">
        <v>628</v>
      </c>
      <c r="N488" t="s">
        <v>746</v>
      </c>
    </row>
    <row r="489" spans="1:14" x14ac:dyDescent="0.25">
      <c r="A489" t="s">
        <v>528</v>
      </c>
      <c r="B489" t="s">
        <v>0</v>
      </c>
      <c r="C489" t="s">
        <v>23</v>
      </c>
      <c r="D489" t="s">
        <v>34</v>
      </c>
      <c r="E489">
        <v>350</v>
      </c>
      <c r="F489">
        <v>226</v>
      </c>
      <c r="G489" t="s">
        <v>27</v>
      </c>
      <c r="H489">
        <v>2005</v>
      </c>
      <c r="I489" t="s">
        <v>2</v>
      </c>
      <c r="J489" t="s">
        <v>588</v>
      </c>
      <c r="K489" t="s">
        <v>904</v>
      </c>
      <c r="L489" t="s">
        <v>799</v>
      </c>
      <c r="M489" t="s">
        <v>800</v>
      </c>
      <c r="N489" t="s">
        <v>820</v>
      </c>
    </row>
    <row r="490" spans="1:14" x14ac:dyDescent="0.25">
      <c r="A490" t="s">
        <v>529</v>
      </c>
      <c r="B490" t="s">
        <v>32</v>
      </c>
      <c r="C490" t="s">
        <v>33</v>
      </c>
      <c r="D490" t="s">
        <v>36</v>
      </c>
      <c r="E490">
        <v>150</v>
      </c>
      <c r="F490">
        <v>528</v>
      </c>
      <c r="G490" t="s">
        <v>22</v>
      </c>
      <c r="H490">
        <v>2006</v>
      </c>
      <c r="I490" t="s">
        <v>5</v>
      </c>
      <c r="J490" t="s">
        <v>544</v>
      </c>
      <c r="K490" t="s">
        <v>602</v>
      </c>
      <c r="L490" t="s">
        <v>1022</v>
      </c>
      <c r="M490" t="s">
        <v>1023</v>
      </c>
      <c r="N490" t="s">
        <v>548</v>
      </c>
    </row>
    <row r="491" spans="1:14" x14ac:dyDescent="0.25">
      <c r="A491" t="s">
        <v>530</v>
      </c>
      <c r="B491" t="s">
        <v>25</v>
      </c>
      <c r="C491" t="s">
        <v>23</v>
      </c>
      <c r="D491" t="s">
        <v>36</v>
      </c>
      <c r="E491">
        <v>550</v>
      </c>
      <c r="F491">
        <v>401</v>
      </c>
      <c r="G491" t="s">
        <v>24</v>
      </c>
      <c r="H491">
        <v>2007</v>
      </c>
      <c r="I491" t="s">
        <v>2</v>
      </c>
      <c r="J491" t="s">
        <v>634</v>
      </c>
      <c r="K491" t="s">
        <v>944</v>
      </c>
      <c r="L491" t="s">
        <v>865</v>
      </c>
      <c r="M491" t="s">
        <v>866</v>
      </c>
      <c r="N491" t="s">
        <v>696</v>
      </c>
    </row>
    <row r="492" spans="1:14" x14ac:dyDescent="0.25">
      <c r="A492" t="s">
        <v>531</v>
      </c>
      <c r="B492" t="s">
        <v>29</v>
      </c>
      <c r="C492" t="s">
        <v>26</v>
      </c>
      <c r="D492" t="s">
        <v>34</v>
      </c>
      <c r="E492">
        <v>650</v>
      </c>
      <c r="F492">
        <v>969</v>
      </c>
      <c r="G492" t="s">
        <v>28</v>
      </c>
      <c r="H492">
        <v>2005</v>
      </c>
      <c r="I492" t="s">
        <v>3</v>
      </c>
      <c r="J492" t="s">
        <v>629</v>
      </c>
      <c r="K492" t="s">
        <v>1047</v>
      </c>
      <c r="L492" t="s">
        <v>837</v>
      </c>
      <c r="M492" t="s">
        <v>838</v>
      </c>
      <c r="N492" t="s">
        <v>911</v>
      </c>
    </row>
    <row r="493" spans="1:14" x14ac:dyDescent="0.25">
      <c r="A493" t="s">
        <v>532</v>
      </c>
      <c r="B493" t="s">
        <v>31</v>
      </c>
      <c r="C493" t="s">
        <v>23</v>
      </c>
      <c r="D493" t="s">
        <v>38</v>
      </c>
      <c r="E493">
        <v>700</v>
      </c>
      <c r="F493">
        <v>714</v>
      </c>
      <c r="G493" t="s">
        <v>28</v>
      </c>
      <c r="H493">
        <v>2007</v>
      </c>
      <c r="I493" t="s">
        <v>2</v>
      </c>
      <c r="J493" t="s">
        <v>569</v>
      </c>
      <c r="K493" t="s">
        <v>979</v>
      </c>
      <c r="L493" t="s">
        <v>571</v>
      </c>
      <c r="M493" t="s">
        <v>572</v>
      </c>
      <c r="N493" t="s">
        <v>774</v>
      </c>
    </row>
    <row r="494" spans="1:14" x14ac:dyDescent="0.25">
      <c r="A494" t="s">
        <v>533</v>
      </c>
      <c r="B494" t="s">
        <v>31</v>
      </c>
      <c r="C494" t="s">
        <v>23</v>
      </c>
      <c r="D494" t="s">
        <v>38</v>
      </c>
      <c r="E494">
        <v>700</v>
      </c>
      <c r="F494">
        <v>193</v>
      </c>
      <c r="G494" t="s">
        <v>27</v>
      </c>
      <c r="H494">
        <v>2003</v>
      </c>
      <c r="I494" t="s">
        <v>2</v>
      </c>
      <c r="J494" t="s">
        <v>639</v>
      </c>
      <c r="K494" t="s">
        <v>1016</v>
      </c>
      <c r="L494" t="s">
        <v>641</v>
      </c>
      <c r="M494" t="s">
        <v>642</v>
      </c>
      <c r="N494" t="s">
        <v>892</v>
      </c>
    </row>
    <row r="495" spans="1:14" x14ac:dyDescent="0.25">
      <c r="A495" t="s">
        <v>534</v>
      </c>
      <c r="B495" t="s">
        <v>29</v>
      </c>
      <c r="C495" t="s">
        <v>23</v>
      </c>
      <c r="D495" t="s">
        <v>39</v>
      </c>
      <c r="E495">
        <v>650</v>
      </c>
      <c r="F495">
        <v>389</v>
      </c>
      <c r="G495" t="s">
        <v>22</v>
      </c>
      <c r="H495">
        <v>2003</v>
      </c>
      <c r="I495" t="s">
        <v>2</v>
      </c>
      <c r="J495" t="s">
        <v>579</v>
      </c>
      <c r="K495" t="s">
        <v>884</v>
      </c>
      <c r="L495" t="s">
        <v>834</v>
      </c>
      <c r="M495" t="s">
        <v>835</v>
      </c>
      <c r="N495" t="s">
        <v>813</v>
      </c>
    </row>
    <row r="496" spans="1:14" x14ac:dyDescent="0.25">
      <c r="A496" t="s">
        <v>535</v>
      </c>
      <c r="B496" t="s">
        <v>31</v>
      </c>
      <c r="C496" t="s">
        <v>23</v>
      </c>
      <c r="D496" t="s">
        <v>39</v>
      </c>
      <c r="E496">
        <v>700</v>
      </c>
      <c r="F496">
        <v>514</v>
      </c>
      <c r="G496" t="s">
        <v>22</v>
      </c>
      <c r="H496">
        <v>2006</v>
      </c>
      <c r="I496" t="s">
        <v>2</v>
      </c>
      <c r="J496" t="s">
        <v>544</v>
      </c>
      <c r="K496" t="s">
        <v>998</v>
      </c>
      <c r="L496" t="s">
        <v>738</v>
      </c>
      <c r="M496" t="s">
        <v>739</v>
      </c>
      <c r="N496" t="s">
        <v>740</v>
      </c>
    </row>
    <row r="497" spans="1:14" x14ac:dyDescent="0.25">
      <c r="A497" t="s">
        <v>536</v>
      </c>
      <c r="B497" t="s">
        <v>20</v>
      </c>
      <c r="C497" t="s">
        <v>26</v>
      </c>
      <c r="D497" t="s">
        <v>39</v>
      </c>
      <c r="E497">
        <v>250</v>
      </c>
      <c r="F497">
        <v>881</v>
      </c>
      <c r="G497" t="s">
        <v>28</v>
      </c>
      <c r="H497">
        <v>2006</v>
      </c>
      <c r="I497" t="s">
        <v>3</v>
      </c>
      <c r="J497" t="s">
        <v>649</v>
      </c>
      <c r="K497" t="s">
        <v>1042</v>
      </c>
      <c r="L497" t="s">
        <v>856</v>
      </c>
      <c r="M497" t="s">
        <v>857</v>
      </c>
      <c r="N497" t="s">
        <v>954</v>
      </c>
    </row>
    <row r="498" spans="1:14" x14ac:dyDescent="0.25">
      <c r="A498" t="s">
        <v>537</v>
      </c>
      <c r="B498" t="s">
        <v>30</v>
      </c>
      <c r="C498" t="s">
        <v>21</v>
      </c>
      <c r="D498" t="s">
        <v>37</v>
      </c>
      <c r="E498">
        <v>500</v>
      </c>
      <c r="F498">
        <v>228</v>
      </c>
      <c r="G498" t="s">
        <v>28</v>
      </c>
      <c r="H498">
        <v>2005</v>
      </c>
      <c r="I498" t="s">
        <v>1</v>
      </c>
      <c r="J498" t="s">
        <v>629</v>
      </c>
      <c r="K498" t="s">
        <v>910</v>
      </c>
      <c r="L498" t="s">
        <v>728</v>
      </c>
      <c r="M498" t="s">
        <v>729</v>
      </c>
      <c r="N498" t="s">
        <v>992</v>
      </c>
    </row>
    <row r="499" spans="1:14" x14ac:dyDescent="0.25">
      <c r="A499" t="s">
        <v>538</v>
      </c>
      <c r="B499" t="s">
        <v>0</v>
      </c>
      <c r="C499" t="s">
        <v>23</v>
      </c>
      <c r="D499" t="s">
        <v>36</v>
      </c>
      <c r="E499">
        <v>350</v>
      </c>
      <c r="F499">
        <v>826</v>
      </c>
      <c r="G499" t="s">
        <v>24</v>
      </c>
      <c r="H499">
        <v>2006</v>
      </c>
      <c r="I499" t="s">
        <v>2</v>
      </c>
      <c r="J499" t="s">
        <v>554</v>
      </c>
      <c r="K499" t="s">
        <v>1044</v>
      </c>
      <c r="L499" t="s">
        <v>802</v>
      </c>
      <c r="M499" t="s">
        <v>803</v>
      </c>
      <c r="N499" t="s">
        <v>558</v>
      </c>
    </row>
    <row r="500" spans="1:14" x14ac:dyDescent="0.25">
      <c r="A500" t="s">
        <v>539</v>
      </c>
      <c r="B500" t="s">
        <v>25</v>
      </c>
      <c r="C500" t="s">
        <v>23</v>
      </c>
      <c r="D500" t="s">
        <v>39</v>
      </c>
      <c r="E500">
        <v>550</v>
      </c>
      <c r="F500">
        <v>909</v>
      </c>
      <c r="G500" t="s">
        <v>24</v>
      </c>
      <c r="H500">
        <v>2003</v>
      </c>
      <c r="I500" t="s">
        <v>2</v>
      </c>
      <c r="J500" t="s">
        <v>689</v>
      </c>
      <c r="K500" t="s">
        <v>912</v>
      </c>
      <c r="L500" t="s">
        <v>701</v>
      </c>
      <c r="M500" t="s">
        <v>702</v>
      </c>
      <c r="N500" t="s">
        <v>703</v>
      </c>
    </row>
    <row r="501" spans="1:14" x14ac:dyDescent="0.25">
      <c r="A501" t="s">
        <v>540</v>
      </c>
      <c r="B501" t="s">
        <v>29</v>
      </c>
      <c r="C501" t="s">
        <v>23</v>
      </c>
      <c r="D501" t="s">
        <v>36</v>
      </c>
      <c r="E501">
        <v>650</v>
      </c>
      <c r="F501">
        <v>819</v>
      </c>
      <c r="G501" t="s">
        <v>27</v>
      </c>
      <c r="H501">
        <v>2007</v>
      </c>
      <c r="I501" t="s">
        <v>2</v>
      </c>
      <c r="J501" t="s">
        <v>618</v>
      </c>
      <c r="K501" t="s">
        <v>943</v>
      </c>
      <c r="L501" t="s">
        <v>620</v>
      </c>
      <c r="M501" t="s">
        <v>621</v>
      </c>
      <c r="N501" t="s">
        <v>921</v>
      </c>
    </row>
    <row r="502" spans="1:14" x14ac:dyDescent="0.25">
      <c r="A502" t="s">
        <v>541</v>
      </c>
      <c r="B502" t="s">
        <v>32</v>
      </c>
      <c r="C502" t="s">
        <v>23</v>
      </c>
      <c r="D502" t="s">
        <v>37</v>
      </c>
      <c r="E502">
        <v>100</v>
      </c>
      <c r="F502">
        <v>704</v>
      </c>
      <c r="G502" t="s">
        <v>22</v>
      </c>
      <c r="H502">
        <v>2006</v>
      </c>
      <c r="I502" t="s">
        <v>2</v>
      </c>
      <c r="J502" t="s">
        <v>544</v>
      </c>
      <c r="K502" t="s">
        <v>602</v>
      </c>
      <c r="L502" t="s">
        <v>738</v>
      </c>
      <c r="M502" t="s">
        <v>739</v>
      </c>
      <c r="N502" t="s">
        <v>934</v>
      </c>
    </row>
    <row r="503" spans="1:14" x14ac:dyDescent="0.25">
      <c r="A503" t="s">
        <v>542</v>
      </c>
      <c r="B503" t="s">
        <v>31</v>
      </c>
      <c r="C503" t="s">
        <v>23</v>
      </c>
      <c r="D503" t="s">
        <v>38</v>
      </c>
      <c r="E503">
        <v>700</v>
      </c>
      <c r="F503">
        <v>642</v>
      </c>
      <c r="G503" t="s">
        <v>27</v>
      </c>
      <c r="H503">
        <v>2007</v>
      </c>
      <c r="I503" t="s">
        <v>2</v>
      </c>
      <c r="J503" t="s">
        <v>618</v>
      </c>
      <c r="K503" t="s">
        <v>658</v>
      </c>
      <c r="L503" t="s">
        <v>620</v>
      </c>
      <c r="M503" t="s">
        <v>621</v>
      </c>
      <c r="N503" t="s">
        <v>681</v>
      </c>
    </row>
    <row r="504" spans="1:14" x14ac:dyDescent="0.25">
      <c r="A504" t="s">
        <v>543</v>
      </c>
      <c r="B504" t="s">
        <v>30</v>
      </c>
      <c r="C504" t="s">
        <v>23</v>
      </c>
      <c r="D504" t="s">
        <v>37</v>
      </c>
      <c r="E504">
        <v>500</v>
      </c>
      <c r="F504">
        <v>423</v>
      </c>
      <c r="G504" t="s">
        <v>24</v>
      </c>
      <c r="H504">
        <v>2007</v>
      </c>
      <c r="I504" t="s">
        <v>2</v>
      </c>
      <c r="J504" t="s">
        <v>634</v>
      </c>
      <c r="K504" t="s">
        <v>878</v>
      </c>
      <c r="L504" t="s">
        <v>865</v>
      </c>
      <c r="M504" t="s">
        <v>866</v>
      </c>
      <c r="N504" t="s">
        <v>638</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Dashboard</vt:lpstr>
      <vt:lpstr>Chart Data</vt:lpstr>
      <vt:lpstr>Pivots</vt:lpstr>
      <vt:lpstr>Financial Dashboard</vt:lpstr>
      <vt:lpstr>Industry</vt:lpstr>
      <vt:lpstr>Dashboard!Print_Area</vt:lpstr>
      <vt:lpstr>Product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Maitray</dc:creator>
  <cp:lastModifiedBy>Kulp, Melissa</cp:lastModifiedBy>
  <cp:lastPrinted>2014-11-07T12:28:59Z</cp:lastPrinted>
  <dcterms:created xsi:type="dcterms:W3CDTF">2014-10-08T10:37:31Z</dcterms:created>
  <dcterms:modified xsi:type="dcterms:W3CDTF">2014-11-07T20:07:38Z</dcterms:modified>
</cp:coreProperties>
</file>