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 Templates\Created\August\"/>
    </mc:Choice>
  </mc:AlternateContent>
  <bookViews>
    <workbookView xWindow="0" yWindow="0" windowWidth="20490" windowHeight="7755"/>
  </bookViews>
  <sheets>
    <sheet name="Report" sheetId="3" r:id="rId1"/>
    <sheet name="Raw Data" sheetId="1" r:id="rId2"/>
    <sheet name="Settings" sheetId="4" r:id="rId3"/>
    <sheet name="Formulas" sheetId="2" r:id="rId4"/>
  </sheets>
  <definedNames>
    <definedName name="lstMetrics">OFFSET('Raw Data'!$B$6:$B$30,0,0,COUNTA('Raw Data'!$B$6:$B$30))</definedName>
    <definedName name="lstYears">OFFSET('Raw Data'!$B$5:$I$5,0,1,1,COUNTA('Raw Data'!$B$5:$I$5)-1)</definedName>
    <definedName name="SelectedYear">Report!$G$2</definedName>
    <definedName name="Years">Formulas!$I$6</definedName>
  </definedNames>
  <calcPr calcId="152511"/>
</workbook>
</file>

<file path=xl/calcChain.xml><?xml version="1.0" encoding="utf-8"?>
<calcChain xmlns="http://schemas.openxmlformats.org/spreadsheetml/2006/main">
  <c r="F15" i="3" l="1"/>
  <c r="D15" i="3"/>
  <c r="D5" i="4"/>
  <c r="B29" i="2" l="1"/>
  <c r="B30" i="3"/>
  <c r="F30" i="3"/>
  <c r="B30" i="2"/>
  <c r="B31" i="3"/>
  <c r="F31" i="3"/>
  <c r="B31" i="2"/>
  <c r="B32" i="3"/>
  <c r="F32" i="3"/>
  <c r="B32" i="2"/>
  <c r="B33" i="3"/>
  <c r="F33" i="3"/>
  <c r="B33" i="2"/>
  <c r="B34" i="3"/>
  <c r="F34" i="3"/>
  <c r="B34" i="2"/>
  <c r="B35" i="3"/>
  <c r="F35" i="3"/>
  <c r="B35" i="2"/>
  <c r="B36" i="3"/>
  <c r="F36" i="3"/>
  <c r="B36" i="2"/>
  <c r="B37" i="3"/>
  <c r="F37" i="3"/>
  <c r="B37" i="2"/>
  <c r="B38" i="3"/>
  <c r="F38" i="3"/>
  <c r="B38" i="2"/>
  <c r="B39" i="3"/>
  <c r="F39" i="3"/>
  <c r="B39" i="2"/>
  <c r="B40" i="3"/>
  <c r="F40" i="3"/>
  <c r="B9" i="2"/>
  <c r="A9" i="2" s="1"/>
  <c r="B10" i="2"/>
  <c r="A10" i="2" s="1"/>
  <c r="B11" i="2"/>
  <c r="A11" i="2" s="1"/>
  <c r="B12" i="2"/>
  <c r="A12" i="2" s="1"/>
  <c r="A32" i="2"/>
  <c r="A33" i="2"/>
  <c r="A34" i="2"/>
  <c r="A35" i="2"/>
  <c r="A36" i="2"/>
  <c r="A37" i="2"/>
  <c r="A38" i="2"/>
  <c r="A39" i="2"/>
  <c r="B15" i="2"/>
  <c r="B16" i="2"/>
  <c r="B17" i="2"/>
  <c r="B18" i="3" s="1"/>
  <c r="B18" i="2"/>
  <c r="B19" i="3" s="1"/>
  <c r="B19" i="2"/>
  <c r="B20" i="2"/>
  <c r="B21" i="3" s="1"/>
  <c r="B21" i="2"/>
  <c r="B22" i="2"/>
  <c r="B23" i="3" s="1"/>
  <c r="B23" i="2"/>
  <c r="B24" i="2"/>
  <c r="B25" i="3" s="1"/>
  <c r="B25" i="2"/>
  <c r="B26" i="3" s="1"/>
  <c r="B26" i="2"/>
  <c r="B27" i="3" s="1"/>
  <c r="B27" i="2"/>
  <c r="B28" i="3" s="1"/>
  <c r="B28" i="2"/>
  <c r="B29" i="3" s="1"/>
  <c r="A29" i="2"/>
  <c r="B8" i="2"/>
  <c r="A8" i="2" s="1"/>
  <c r="B17" i="3"/>
  <c r="B16" i="3"/>
  <c r="B20" i="3"/>
  <c r="B22" i="3"/>
  <c r="B24" i="3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30" i="2"/>
  <c r="A31" i="2"/>
  <c r="A15" i="2"/>
  <c r="C3" i="2"/>
  <c r="C4" i="2" s="1"/>
  <c r="D4" i="2" s="1"/>
  <c r="D38" i="2"/>
  <c r="E38" i="2"/>
  <c r="D6" i="4"/>
  <c r="D7" i="4"/>
  <c r="D8" i="4"/>
  <c r="D9" i="4"/>
  <c r="F36" i="2"/>
  <c r="G32" i="2"/>
  <c r="D33" i="3"/>
  <c r="D36" i="2"/>
  <c r="E37" i="2"/>
  <c r="C36" i="2"/>
  <c r="D34" i="2"/>
  <c r="D31" i="2"/>
  <c r="D32" i="2"/>
  <c r="D30" i="2"/>
  <c r="D37" i="2"/>
  <c r="G33" i="2"/>
  <c r="D34" i="3"/>
  <c r="E36" i="2"/>
  <c r="D33" i="2"/>
  <c r="C30" i="2"/>
  <c r="C32" i="2"/>
  <c r="C33" i="2"/>
  <c r="E30" i="2"/>
  <c r="C34" i="2"/>
  <c r="E34" i="2"/>
  <c r="C35" i="2"/>
  <c r="E32" i="2"/>
  <c r="C38" i="2"/>
  <c r="G30" i="2"/>
  <c r="D31" i="3"/>
  <c r="F30" i="2"/>
  <c r="G34" i="2"/>
  <c r="D35" i="3"/>
  <c r="F34" i="2"/>
  <c r="E31" i="2"/>
  <c r="F35" i="2"/>
  <c r="F32" i="2"/>
  <c r="G36" i="2"/>
  <c r="D37" i="3"/>
  <c r="G37" i="2"/>
  <c r="D38" i="3"/>
  <c r="G38" i="2"/>
  <c r="D39" i="3"/>
  <c r="F38" i="2"/>
  <c r="G35" i="2"/>
  <c r="D36" i="3"/>
  <c r="G31" i="2"/>
  <c r="D32" i="3"/>
  <c r="F29" i="2"/>
  <c r="E29" i="2"/>
  <c r="G29" i="2"/>
  <c r="D30" i="3"/>
  <c r="C29" i="2"/>
  <c r="D29" i="2"/>
  <c r="F33" i="2"/>
  <c r="E33" i="2"/>
  <c r="F31" i="2"/>
  <c r="C31" i="2"/>
  <c r="E35" i="2"/>
  <c r="D35" i="2"/>
  <c r="F37" i="2"/>
  <c r="C37" i="2"/>
  <c r="G39" i="2"/>
  <c r="D40" i="3"/>
  <c r="C39" i="2"/>
  <c r="F39" i="2"/>
  <c r="D39" i="2"/>
  <c r="E39" i="2"/>
  <c r="D3" i="2" l="1"/>
  <c r="J7" i="3"/>
  <c r="D7" i="3"/>
  <c r="H7" i="3"/>
  <c r="F7" i="3"/>
  <c r="B7" i="3"/>
  <c r="H40" i="3"/>
  <c r="H32" i="3"/>
  <c r="H33" i="3"/>
  <c r="H35" i="3"/>
  <c r="G7" i="2"/>
  <c r="H31" i="3"/>
  <c r="H30" i="3"/>
  <c r="H39" i="3"/>
  <c r="H38" i="3"/>
  <c r="H34" i="3"/>
  <c r="H36" i="3"/>
  <c r="H37" i="3"/>
  <c r="G6" i="2" l="1"/>
  <c r="F7" i="2"/>
  <c r="E7" i="2" l="1"/>
  <c r="F6" i="2"/>
  <c r="F9" i="2" s="1"/>
  <c r="G17" i="2"/>
  <c r="D18" i="3" s="1"/>
  <c r="G8" i="2"/>
  <c r="G11" i="2"/>
  <c r="G20" i="2"/>
  <c r="D21" i="3" s="1"/>
  <c r="G24" i="2"/>
  <c r="D25" i="3" s="1"/>
  <c r="G10" i="2"/>
  <c r="G15" i="2"/>
  <c r="D16" i="3" s="1"/>
  <c r="G27" i="2"/>
  <c r="D28" i="3" s="1"/>
  <c r="G9" i="2"/>
  <c r="G18" i="2"/>
  <c r="D19" i="3" s="1"/>
  <c r="G21" i="2"/>
  <c r="D22" i="3" s="1"/>
  <c r="G23" i="2"/>
  <c r="D24" i="3" s="1"/>
  <c r="G16" i="2"/>
  <c r="D17" i="3" s="1"/>
  <c r="G26" i="2"/>
  <c r="D27" i="3" s="1"/>
  <c r="G12" i="2"/>
  <c r="G19" i="2"/>
  <c r="D20" i="3" s="1"/>
  <c r="G22" i="2"/>
  <c r="D23" i="3" s="1"/>
  <c r="G28" i="2"/>
  <c r="D29" i="3" s="1"/>
  <c r="G25" i="2"/>
  <c r="D26" i="3" s="1"/>
  <c r="F8" i="3" l="1"/>
  <c r="B8" i="3"/>
  <c r="D8" i="3"/>
  <c r="H9" i="2"/>
  <c r="D9" i="3" s="1"/>
  <c r="F20" i="2"/>
  <c r="F21" i="3" s="1"/>
  <c r="H21" i="3" s="1"/>
  <c r="F17" i="2"/>
  <c r="F18" i="3" s="1"/>
  <c r="H18" i="3" s="1"/>
  <c r="F12" i="2"/>
  <c r="H12" i="2" s="1"/>
  <c r="J9" i="3" s="1"/>
  <c r="F24" i="2"/>
  <c r="F25" i="3" s="1"/>
  <c r="H25" i="3" s="1"/>
  <c r="F21" i="2"/>
  <c r="F22" i="3" s="1"/>
  <c r="H22" i="3" s="1"/>
  <c r="F22" i="2"/>
  <c r="F23" i="3" s="1"/>
  <c r="H23" i="3" s="1"/>
  <c r="F27" i="2"/>
  <c r="F28" i="3" s="1"/>
  <c r="H28" i="3" s="1"/>
  <c r="F8" i="2"/>
  <c r="H8" i="2" s="1"/>
  <c r="B9" i="3" s="1"/>
  <c r="F19" i="2"/>
  <c r="F20" i="3" s="1"/>
  <c r="H20" i="3" s="1"/>
  <c r="F25" i="2"/>
  <c r="F26" i="3" s="1"/>
  <c r="H26" i="3" s="1"/>
  <c r="F26" i="2"/>
  <c r="F27" i="3" s="1"/>
  <c r="H27" i="3" s="1"/>
  <c r="F23" i="2"/>
  <c r="F24" i="3" s="1"/>
  <c r="H24" i="3" s="1"/>
  <c r="F16" i="2"/>
  <c r="F17" i="3" s="1"/>
  <c r="H17" i="3" s="1"/>
  <c r="F10" i="2"/>
  <c r="H10" i="2" s="1"/>
  <c r="F9" i="3" s="1"/>
  <c r="F28" i="2"/>
  <c r="F29" i="3" s="1"/>
  <c r="H29" i="3" s="1"/>
  <c r="F18" i="2"/>
  <c r="F19" i="3" s="1"/>
  <c r="H19" i="3" s="1"/>
  <c r="F11" i="2"/>
  <c r="H11" i="2" s="1"/>
  <c r="H9" i="3" s="1"/>
  <c r="F15" i="2"/>
  <c r="F16" i="3" s="1"/>
  <c r="H16" i="3" s="1"/>
  <c r="J8" i="3"/>
  <c r="H8" i="3"/>
  <c r="E6" i="2"/>
  <c r="D7" i="2"/>
  <c r="E16" i="2" l="1"/>
  <c r="E19" i="2"/>
  <c r="E24" i="2"/>
  <c r="E28" i="2"/>
  <c r="E8" i="2"/>
  <c r="E15" i="2"/>
  <c r="E22" i="2"/>
  <c r="E25" i="2"/>
  <c r="E10" i="2"/>
  <c r="E9" i="2"/>
  <c r="E27" i="2"/>
  <c r="E18" i="2"/>
  <c r="E23" i="2"/>
  <c r="E11" i="2"/>
  <c r="E26" i="2"/>
  <c r="E17" i="2"/>
  <c r="E12" i="2"/>
  <c r="E21" i="2"/>
  <c r="E20" i="2"/>
  <c r="D6" i="2"/>
  <c r="C7" i="2"/>
  <c r="C6" i="2" s="1"/>
  <c r="D26" i="2" l="1"/>
  <c r="D22" i="2"/>
  <c r="D23" i="2"/>
  <c r="D9" i="2"/>
  <c r="D27" i="2"/>
  <c r="D15" i="2"/>
  <c r="D8" i="2"/>
  <c r="D28" i="2"/>
  <c r="D18" i="2"/>
  <c r="D12" i="2"/>
  <c r="D17" i="2"/>
  <c r="D24" i="2"/>
  <c r="D10" i="2"/>
  <c r="D20" i="2"/>
  <c r="D16" i="2"/>
  <c r="D11" i="2"/>
  <c r="D21" i="2"/>
  <c r="D19" i="2"/>
  <c r="D25" i="2"/>
  <c r="C19" i="2"/>
  <c r="C15" i="2"/>
  <c r="C23" i="2"/>
  <c r="C16" i="2"/>
  <c r="C25" i="2"/>
  <c r="C28" i="2"/>
  <c r="C10" i="2"/>
  <c r="C8" i="2"/>
  <c r="I6" i="2"/>
  <c r="I15" i="3" s="1"/>
  <c r="C21" i="2"/>
  <c r="C24" i="2"/>
  <c r="C18" i="2"/>
  <c r="C12" i="2"/>
  <c r="C22" i="2"/>
  <c r="C17" i="2"/>
  <c r="C20" i="2"/>
  <c r="C26" i="2"/>
  <c r="C27" i="2"/>
  <c r="C9" i="2"/>
  <c r="C11" i="2"/>
</calcChain>
</file>

<file path=xl/sharedStrings.xml><?xml version="1.0" encoding="utf-8"?>
<sst xmlns="http://schemas.openxmlformats.org/spreadsheetml/2006/main" count="36" uniqueCount="29">
  <si>
    <t>% CHANGE</t>
  </si>
  <si>
    <t>INPUT YOUR FINANCIAL DATA</t>
  </si>
  <si>
    <t>Position</t>
  </si>
  <si>
    <t>This year</t>
  </si>
  <si>
    <t>Previous Year</t>
  </si>
  <si>
    <t>ABC. Inc</t>
  </si>
  <si>
    <t>Key Performance Indicators</t>
  </si>
  <si>
    <t>All Indicators</t>
  </si>
  <si>
    <t>Revenue</t>
  </si>
  <si>
    <t>Expense</t>
  </si>
  <si>
    <t>Loss</t>
  </si>
  <si>
    <t>Interest</t>
  </si>
  <si>
    <t>Net Profit</t>
  </si>
  <si>
    <t>Taxes</t>
  </si>
  <si>
    <t>Profit after Taxes</t>
  </si>
  <si>
    <t>KPI 1</t>
  </si>
  <si>
    <t>KPI 2</t>
  </si>
  <si>
    <t>KPI 3</t>
  </si>
  <si>
    <t>KPI 4</t>
  </si>
  <si>
    <t>KPI 5</t>
  </si>
  <si>
    <t>KPI 6</t>
  </si>
  <si>
    <t>Profit</t>
  </si>
  <si>
    <t>KPIs</t>
  </si>
  <si>
    <t>Financial Report (Yearly)</t>
  </si>
  <si>
    <t>25 KPIs can be shown for 7 years</t>
  </si>
  <si>
    <t>From here you can select upto 5 KPIs that would be reflected in KPI Indicators in Report Tab</t>
  </si>
  <si>
    <t>Select KPIs here</t>
  </si>
  <si>
    <t>All KPIs (works up to 25 metrics)</t>
  </si>
  <si>
    <t>Metrices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</si>
</sst>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.00"/>
  </numFmts>
  <fonts count="24" x14ac:knownFonts="1">
    <font>
      <sz val="10"/>
      <color theme="1" tint="0.34998626667073579"/>
      <name val="Trebuchet MS"/>
      <family val="2"/>
      <scheme val="major"/>
    </font>
    <font>
      <sz val="11"/>
      <color theme="1"/>
      <name val="Arial"/>
      <family val="2"/>
      <scheme val="minor"/>
    </font>
    <font>
      <sz val="24"/>
      <color theme="4"/>
      <name val="Trebuchet MS"/>
      <family val="2"/>
      <scheme val="major"/>
    </font>
    <font>
      <sz val="14"/>
      <color theme="0" tint="-0.34998626667073579"/>
      <name val="Trebuchet MS"/>
      <family val="2"/>
      <scheme val="major"/>
    </font>
    <font>
      <sz val="18"/>
      <color theme="1" tint="0.34998626667073579"/>
      <name val="Arial"/>
      <family val="2"/>
      <scheme val="minor"/>
    </font>
    <font>
      <sz val="20"/>
      <color theme="0" tint="-0.34998626667073579"/>
      <name val="Arial"/>
      <family val="2"/>
      <scheme val="minor"/>
    </font>
    <font>
      <sz val="12"/>
      <color theme="0" tint="-0.34998626667073579"/>
      <name val="Arial"/>
      <family val="2"/>
      <scheme val="minor"/>
    </font>
    <font>
      <sz val="14"/>
      <color theme="3" tint="0.499984740745262"/>
      <name val="Arial"/>
      <family val="2"/>
      <scheme val="minor"/>
    </font>
    <font>
      <b/>
      <sz val="9"/>
      <color theme="0"/>
      <name val="Arial"/>
      <family val="2"/>
      <scheme val="minor"/>
    </font>
    <font>
      <i/>
      <sz val="10"/>
      <color theme="4"/>
      <name val="Arial"/>
      <family val="2"/>
      <scheme val="minor"/>
    </font>
    <font>
      <i/>
      <u/>
      <sz val="10"/>
      <color theme="4"/>
      <name val="Arial"/>
      <family val="2"/>
      <scheme val="minor"/>
    </font>
    <font>
      <sz val="10"/>
      <name val="Verdana"/>
      <family val="2"/>
    </font>
    <font>
      <i/>
      <sz val="11"/>
      <name val="Verdana"/>
      <family val="2"/>
    </font>
    <font>
      <sz val="20"/>
      <name val="Verdana"/>
      <family val="2"/>
    </font>
    <font>
      <sz val="18"/>
      <name val="Verdana"/>
      <family val="2"/>
    </font>
    <font>
      <sz val="14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6"/>
      <name val="Verdana"/>
      <family val="2"/>
    </font>
    <font>
      <i/>
      <sz val="10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0"/>
      <color theme="1" tint="0.3499862666707357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medium">
        <color theme="1"/>
      </right>
      <top style="dashed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dashed">
        <color theme="1"/>
      </bottom>
      <diagonal/>
    </border>
    <border>
      <left/>
      <right/>
      <top style="medium">
        <color theme="1"/>
      </top>
      <bottom style="dashed">
        <color theme="1"/>
      </bottom>
      <diagonal/>
    </border>
    <border>
      <left/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/>
      <top style="dashed">
        <color theme="1"/>
      </top>
      <bottom style="medium">
        <color theme="1"/>
      </bottom>
      <diagonal/>
    </border>
    <border>
      <left/>
      <right/>
      <top style="dashed">
        <color theme="1"/>
      </top>
      <bottom style="medium">
        <color theme="1"/>
      </bottom>
      <diagonal/>
    </border>
    <border>
      <left/>
      <right style="medium">
        <color theme="1"/>
      </right>
      <top style="dashed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2060"/>
      </right>
      <top style="thick">
        <color rgb="FF002060"/>
      </top>
      <bottom style="dashed">
        <color rgb="FF002060"/>
      </bottom>
      <diagonal/>
    </border>
    <border>
      <left/>
      <right style="thick">
        <color rgb="FF002060"/>
      </right>
      <top style="dashed">
        <color rgb="FF002060"/>
      </top>
      <bottom style="dashed">
        <color rgb="FF002060"/>
      </bottom>
      <diagonal/>
    </border>
    <border>
      <left/>
      <right style="thick">
        <color rgb="FF002060"/>
      </right>
      <top style="dashed">
        <color rgb="FF002060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dashed">
        <color rgb="FF002060"/>
      </bottom>
      <diagonal/>
    </border>
    <border>
      <left style="medium">
        <color rgb="FF002060"/>
      </left>
      <right style="medium">
        <color rgb="FF002060"/>
      </right>
      <top style="dashed">
        <color rgb="FF002060"/>
      </top>
      <bottom style="dashed">
        <color rgb="FF002060"/>
      </bottom>
      <diagonal/>
    </border>
    <border>
      <left style="medium">
        <color rgb="FF002060"/>
      </left>
      <right style="medium">
        <color rgb="FF002060"/>
      </right>
      <top style="dashed">
        <color rgb="FF002060"/>
      </top>
      <bottom style="medium">
        <color rgb="FF002060"/>
      </bottom>
      <diagonal/>
    </border>
  </borders>
  <cellStyleXfs count="11">
    <xf numFmtId="0" fontId="0" fillId="0" borderId="0" applyFill="0" applyBorder="0">
      <alignment vertical="center"/>
    </xf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Protection="0">
      <alignment vertical="center"/>
    </xf>
    <xf numFmtId="0" fontId="4" fillId="0" borderId="0" applyNumberFormat="0" applyFill="0" applyBorder="0" applyAlignment="0" applyProtection="0"/>
    <xf numFmtId="0" fontId="8" fillId="2" borderId="0">
      <alignment horizontal="center" vertical="center"/>
    </xf>
    <xf numFmtId="5" fontId="5" fillId="0" borderId="3">
      <alignment horizontal="center" vertical="center"/>
    </xf>
    <xf numFmtId="9" fontId="6" fillId="0" borderId="0">
      <alignment horizontal="left" vertical="center" indent="1"/>
    </xf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1" fillId="0" borderId="0" xfId="0" applyFont="1" applyProtection="1">
      <alignment vertical="center"/>
      <protection locked="0"/>
    </xf>
    <xf numFmtId="0" fontId="11" fillId="0" borderId="0" xfId="0" applyFont="1">
      <alignment vertical="center"/>
    </xf>
    <xf numFmtId="0" fontId="12" fillId="0" borderId="0" xfId="0" applyFont="1" applyAlignment="1" applyProtection="1">
      <alignment horizontal="right"/>
      <protection locked="0"/>
    </xf>
    <xf numFmtId="0" fontId="11" fillId="0" borderId="0" xfId="0" applyFont="1" applyBorder="1">
      <alignment vertical="center"/>
    </xf>
    <xf numFmtId="0" fontId="16" fillId="3" borderId="8" xfId="5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protection locked="0"/>
    </xf>
    <xf numFmtId="0" fontId="17" fillId="0" borderId="0" xfId="0" applyFont="1" applyAlignment="1"/>
    <xf numFmtId="5" fontId="13" fillId="0" borderId="0" xfId="6" applyFont="1" applyBorder="1" applyProtection="1">
      <alignment horizontal="center" vertical="center"/>
      <protection locked="0"/>
    </xf>
    <xf numFmtId="0" fontId="11" fillId="0" borderId="0" xfId="0" applyFont="1" applyBorder="1" applyProtection="1">
      <alignment vertical="center"/>
      <protection locked="0"/>
    </xf>
    <xf numFmtId="9" fontId="15" fillId="0" borderId="0" xfId="1" applyNumberFormat="1" applyFont="1" applyAlignment="1" applyProtection="1">
      <alignment horizontal="left" vertical="center" indent="1"/>
      <protection locked="0"/>
    </xf>
    <xf numFmtId="9" fontId="18" fillId="0" borderId="0" xfId="0" applyNumberFormat="1" applyFont="1" applyAlignment="1" applyProtection="1">
      <alignment horizontal="left" vertical="center" indent="1"/>
      <protection locked="0"/>
    </xf>
    <xf numFmtId="9" fontId="18" fillId="0" borderId="0" xfId="0" applyNumberFormat="1" applyFont="1" applyBorder="1" applyAlignment="1" applyProtection="1">
      <alignment horizontal="left" vertical="center" indent="1"/>
      <protection locked="0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 applyProtection="1">
      <protection locked="0"/>
    </xf>
    <xf numFmtId="0" fontId="11" fillId="0" borderId="0" xfId="0" applyFont="1" applyAlignment="1" applyProtection="1">
      <alignment horizontal="left" indent="1"/>
      <protection locked="0"/>
    </xf>
    <xf numFmtId="0" fontId="11" fillId="0" borderId="9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applyFont="1" applyAlignment="1">
      <alignment horizontal="left" indent="1"/>
    </xf>
    <xf numFmtId="0" fontId="11" fillId="0" borderId="10" xfId="0" applyFont="1" applyBorder="1" applyProtection="1">
      <alignment vertical="center"/>
      <protection locked="0"/>
    </xf>
    <xf numFmtId="0" fontId="11" fillId="0" borderId="17" xfId="0" applyFont="1" applyBorder="1" applyProtection="1">
      <alignment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7" fillId="3" borderId="7" xfId="0" applyFont="1" applyFill="1" applyBorder="1" applyAlignment="1">
      <alignment horizontal="left" vertical="center" indent="1"/>
    </xf>
    <xf numFmtId="0" fontId="17" fillId="0" borderId="1" xfId="0" applyFont="1" applyFill="1" applyBorder="1" applyAlignment="1">
      <alignment vertical="center"/>
    </xf>
    <xf numFmtId="0" fontId="17" fillId="3" borderId="7" xfId="0" applyFont="1" applyFill="1" applyBorder="1" applyAlignment="1">
      <alignment horizontal="right" vertical="center"/>
    </xf>
    <xf numFmtId="0" fontId="17" fillId="3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vertical="center"/>
    </xf>
    <xf numFmtId="164" fontId="11" fillId="0" borderId="6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9" fontId="11" fillId="0" borderId="6" xfId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indent="1"/>
    </xf>
    <xf numFmtId="0" fontId="11" fillId="0" borderId="5" xfId="0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9" fontId="11" fillId="0" borderId="5" xfId="1" applyFont="1" applyFill="1" applyBorder="1" applyAlignment="1">
      <alignment horizontal="center" vertical="center"/>
    </xf>
    <xf numFmtId="0" fontId="15" fillId="0" borderId="0" xfId="3" applyFont="1" applyBorder="1" applyProtection="1">
      <alignment vertical="center"/>
      <protection locked="0"/>
    </xf>
    <xf numFmtId="9" fontId="14" fillId="0" borderId="9" xfId="1" applyNumberFormat="1" applyFont="1" applyBorder="1" applyAlignment="1" applyProtection="1">
      <alignment horizontal="left" vertical="center" indent="2"/>
    </xf>
    <xf numFmtId="9" fontId="14" fillId="0" borderId="9" xfId="7" applyFont="1" applyBorder="1" applyAlignment="1" applyProtection="1">
      <alignment horizontal="left" vertical="center" indent="2"/>
    </xf>
    <xf numFmtId="5" fontId="19" fillId="0" borderId="9" xfId="6" applyFont="1" applyBorder="1" applyAlignment="1" applyProtection="1">
      <alignment horizontal="center" vertical="center"/>
    </xf>
    <xf numFmtId="5" fontId="19" fillId="0" borderId="9" xfId="6" applyFont="1" applyBorder="1" applyProtection="1">
      <alignment horizontal="center" vertical="center"/>
    </xf>
    <xf numFmtId="0" fontId="19" fillId="0" borderId="0" xfId="2" applyFont="1" applyProtection="1">
      <protection locked="0"/>
    </xf>
    <xf numFmtId="0" fontId="19" fillId="0" borderId="0" xfId="4" applyFont="1" applyAlignment="1" applyProtection="1">
      <alignment vertical="top"/>
      <protection locked="0"/>
    </xf>
    <xf numFmtId="0" fontId="11" fillId="0" borderId="0" xfId="0" applyFont="1" applyFill="1">
      <alignment vertical="center"/>
    </xf>
    <xf numFmtId="0" fontId="20" fillId="0" borderId="0" xfId="9" applyFont="1" applyFill="1" applyBorder="1" applyAlignment="1" applyProtection="1">
      <alignment vertical="center"/>
      <protection locked="0"/>
    </xf>
    <xf numFmtId="0" fontId="11" fillId="0" borderId="0" xfId="0" applyFont="1" applyFill="1" applyAlignment="1">
      <alignment vertical="center"/>
    </xf>
    <xf numFmtId="0" fontId="11" fillId="0" borderId="0" xfId="2" applyFont="1" applyFill="1"/>
    <xf numFmtId="0" fontId="11" fillId="0" borderId="0" xfId="8" applyFont="1" applyFill="1" applyAlignment="1">
      <alignment horizontal="left"/>
    </xf>
    <xf numFmtId="0" fontId="11" fillId="0" borderId="27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21" fillId="0" borderId="0" xfId="2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26" xfId="0" applyFont="1" applyFill="1" applyBorder="1">
      <alignment vertical="center"/>
    </xf>
    <xf numFmtId="0" fontId="22" fillId="0" borderId="26" xfId="3" applyFont="1" applyFill="1" applyBorder="1">
      <alignment vertical="center"/>
    </xf>
    <xf numFmtId="0" fontId="22" fillId="0" borderId="26" xfId="3" applyFont="1" applyFill="1" applyBorder="1" applyAlignment="1">
      <alignment horizontal="center"/>
    </xf>
    <xf numFmtId="9" fontId="11" fillId="0" borderId="26" xfId="1" applyFont="1" applyFill="1" applyBorder="1"/>
    <xf numFmtId="0" fontId="23" fillId="0" borderId="0" xfId="0" applyFont="1">
      <alignment vertical="center"/>
    </xf>
    <xf numFmtId="0" fontId="11" fillId="0" borderId="0" xfId="0" applyFont="1" applyFill="1" applyAlignment="1">
      <alignment horizontal="left" vertical="center" indent="1"/>
    </xf>
    <xf numFmtId="0" fontId="11" fillId="0" borderId="0" xfId="8" applyFont="1" applyFill="1" applyAlignment="1">
      <alignment vertical="center"/>
    </xf>
    <xf numFmtId="0" fontId="22" fillId="0" borderId="26" xfId="0" applyFont="1" applyFill="1" applyBorder="1" applyAlignment="1" applyProtection="1">
      <alignment horizontal="left" vertical="center" indent="1"/>
      <protection locked="0"/>
    </xf>
    <xf numFmtId="0" fontId="22" fillId="0" borderId="26" xfId="0" applyFont="1" applyFill="1" applyBorder="1" applyAlignment="1" applyProtection="1">
      <alignment vertical="center"/>
      <protection locked="0"/>
    </xf>
    <xf numFmtId="0" fontId="22" fillId="0" borderId="26" xfId="0" applyFont="1" applyFill="1" applyBorder="1" applyAlignment="1" applyProtection="1">
      <alignment horizontal="right" vertical="center" indent="1"/>
      <protection locked="0"/>
    </xf>
    <xf numFmtId="0" fontId="11" fillId="0" borderId="26" xfId="0" applyFont="1" applyFill="1" applyBorder="1" applyAlignment="1" applyProtection="1">
      <alignment horizontal="left" vertical="center" indent="1"/>
      <protection locked="0"/>
    </xf>
    <xf numFmtId="164" fontId="11" fillId="0" borderId="26" xfId="0" applyNumberFormat="1" applyFont="1" applyFill="1" applyBorder="1" applyAlignment="1" applyProtection="1">
      <alignment horizontal="right" vertical="center"/>
      <protection locked="0"/>
    </xf>
    <xf numFmtId="164" fontId="11" fillId="0" borderId="26" xfId="0" applyNumberFormat="1" applyFont="1" applyFill="1" applyBorder="1" applyAlignment="1" applyProtection="1">
      <alignment horizontal="right" vertical="center" indent="1"/>
      <protection locked="0"/>
    </xf>
    <xf numFmtId="0" fontId="17" fillId="3" borderId="20" xfId="0" applyFont="1" applyFill="1" applyBorder="1" applyAlignment="1">
      <alignment vertical="center"/>
    </xf>
    <xf numFmtId="0" fontId="17" fillId="3" borderId="21" xfId="0" applyFont="1" applyFill="1" applyBorder="1" applyAlignment="1">
      <alignment vertical="center"/>
    </xf>
    <xf numFmtId="0" fontId="17" fillId="3" borderId="22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9" fillId="4" borderId="23" xfId="3" applyNumberFormat="1" applyFont="1" applyFill="1" applyBorder="1" applyAlignment="1" applyProtection="1">
      <alignment horizontal="center" vertical="center"/>
      <protection locked="0"/>
    </xf>
    <xf numFmtId="0" fontId="19" fillId="4" borderId="24" xfId="3" applyNumberFormat="1" applyFont="1" applyFill="1" applyBorder="1" applyAlignment="1" applyProtection="1">
      <alignment horizontal="center" vertical="center"/>
      <protection locked="0"/>
    </xf>
    <xf numFmtId="9" fontId="14" fillId="0" borderId="14" xfId="7" applyFont="1" applyBorder="1" applyAlignment="1" applyProtection="1">
      <alignment horizontal="left" vertical="center" indent="2"/>
    </xf>
    <xf numFmtId="9" fontId="14" fillId="0" borderId="15" xfId="7" applyFont="1" applyBorder="1" applyAlignment="1" applyProtection="1">
      <alignment horizontal="left" vertical="center" indent="2"/>
    </xf>
    <xf numFmtId="9" fontId="14" fillId="0" borderId="16" xfId="7" applyFont="1" applyBorder="1" applyAlignment="1" applyProtection="1">
      <alignment horizontal="left" vertical="center" indent="2"/>
    </xf>
    <xf numFmtId="5" fontId="19" fillId="0" borderId="14" xfId="6" applyFont="1" applyBorder="1" applyAlignment="1" applyProtection="1">
      <alignment horizontal="center" vertical="center"/>
    </xf>
    <xf numFmtId="5" fontId="19" fillId="0" borderId="15" xfId="6" applyFont="1" applyBorder="1" applyAlignment="1" applyProtection="1">
      <alignment horizontal="center" vertical="center"/>
    </xf>
    <xf numFmtId="5" fontId="19" fillId="0" borderId="16" xfId="6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 indent="1"/>
      <protection locked="0"/>
    </xf>
    <xf numFmtId="0" fontId="11" fillId="0" borderId="15" xfId="0" applyFont="1" applyBorder="1" applyAlignment="1" applyProtection="1">
      <alignment horizontal="left" indent="1"/>
      <protection locked="0"/>
    </xf>
    <xf numFmtId="0" fontId="11" fillId="0" borderId="16" xfId="0" applyFont="1" applyBorder="1" applyAlignment="1" applyProtection="1">
      <alignment horizontal="left" indent="1"/>
      <protection locked="0"/>
    </xf>
    <xf numFmtId="0" fontId="16" fillId="3" borderId="11" xfId="5" applyFont="1" applyFill="1" applyBorder="1" applyAlignment="1" applyProtection="1">
      <alignment horizontal="center" vertical="center" wrapText="1"/>
    </xf>
    <xf numFmtId="0" fontId="16" fillId="3" borderId="12" xfId="5" applyFont="1" applyFill="1" applyBorder="1" applyAlignment="1" applyProtection="1">
      <alignment horizontal="center" vertical="center" wrapText="1"/>
    </xf>
    <xf numFmtId="0" fontId="16" fillId="3" borderId="13" xfId="5" applyFont="1" applyFill="1" applyBorder="1" applyAlignment="1" applyProtection="1">
      <alignment horizontal="center" vertical="center" wrapText="1"/>
    </xf>
  </cellXfs>
  <cellStyles count="11">
    <cellStyle name="Followed Hyperlink" xfId="10" builtinId="9" customBuiltin="1"/>
    <cellStyle name="Heading 1" xfId="3" builtinId="16" customBuiltin="1"/>
    <cellStyle name="Heading 2" xfId="4" builtinId="17" customBuiltin="1"/>
    <cellStyle name="Heading 3" xfId="8" builtinId="18" customBuiltin="1"/>
    <cellStyle name="Hyperlink" xfId="9" builtinId="8" customBuiltin="1"/>
    <cellStyle name="Key Metric Header" xfId="5"/>
    <cellStyle name="Key Metric Percentage" xfId="7"/>
    <cellStyle name="Key Metric Value" xfId="6"/>
    <cellStyle name="Normal" xfId="0" builtinId="0" customBuiltin="1"/>
    <cellStyle name="Percent" xfId="1" builtinId="5"/>
    <cellStyle name="Title" xfId="2" builtinId="15" customBuiltin="1"/>
  </cellStyles>
  <dxfs count="2"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866774</xdr:colOff>
      <xdr:row>0</xdr:row>
      <xdr:rowOff>0</xdr:rowOff>
    </xdr:from>
    <xdr:to>
      <xdr:col>5</xdr:col>
      <xdr:colOff>1971675</xdr:colOff>
      <xdr:row>2</xdr:row>
      <xdr:rowOff>133350</xdr:rowOff>
    </xdr:to>
    <xdr:sp macro="" textlink="">
      <xdr:nvSpPr>
        <xdr:cNvPr id="2" name="Right Arrow 1"/>
        <xdr:cNvSpPr/>
      </xdr:nvSpPr>
      <xdr:spPr>
        <a:xfrm>
          <a:off x="5495924" y="0"/>
          <a:ext cx="1104901" cy="495300"/>
        </a:xfrm>
        <a:prstGeom prst="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en-US" sz="1100" b="1" cap="none" spc="0">
              <a:ln/>
              <a:solidFill>
                <a:schemeClr val="accent4">
                  <a:lumMod val="75000"/>
                </a:schemeClr>
              </a:solidFill>
              <a:effectLst/>
            </a:rPr>
            <a:t>Select Year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Trebuchet MS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B1:N40"/>
  <sheetViews>
    <sheetView showGridLines="0" tabSelected="1" zoomScaleNormal="100" workbookViewId="0"/>
  </sheetViews>
  <sheetFormatPr defaultRowHeight="18.75" customHeight="1" x14ac:dyDescent="0.3"/>
  <cols>
    <col min="1" max="1" width="2" style="2" customWidth="1"/>
    <col min="2" max="2" width="26.42578125" style="2" customWidth="1"/>
    <col min="3" max="3" width="2.7109375" style="2" customWidth="1"/>
    <col min="4" max="4" width="35.5703125" style="2" bestFit="1" customWidth="1"/>
    <col min="5" max="5" width="2.7109375" style="2" customWidth="1"/>
    <col min="6" max="6" width="31" style="2" bestFit="1" customWidth="1"/>
    <col min="7" max="7" width="2.7109375" style="2" customWidth="1"/>
    <col min="8" max="8" width="20" style="2" customWidth="1"/>
    <col min="9" max="9" width="2.7109375" style="2" customWidth="1"/>
    <col min="10" max="10" width="12.28515625" style="2" customWidth="1"/>
    <col min="11" max="11" width="1.85546875" style="2" customWidth="1"/>
    <col min="12" max="12" width="12.28515625" style="2" customWidth="1"/>
    <col min="13" max="13" width="1.85546875" style="2" customWidth="1"/>
    <col min="14" max="14" width="17.85546875" style="2" customWidth="1"/>
    <col min="15" max="15" width="10.140625" style="2" customWidth="1"/>
    <col min="16" max="18" width="11.42578125" style="2"/>
    <col min="19" max="16384" width="9.140625" style="2"/>
  </cols>
  <sheetData>
    <row r="1" spans="2:14" ht="8.25" customHeight="1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ht="20.25" thickBot="1" x14ac:dyDescent="0.3">
      <c r="B2" s="42" t="s">
        <v>23</v>
      </c>
      <c r="C2" s="1"/>
      <c r="D2" s="1"/>
      <c r="E2" s="1"/>
      <c r="F2" s="1"/>
      <c r="G2" s="80">
        <v>2014</v>
      </c>
      <c r="H2" s="81"/>
      <c r="I2" s="1"/>
      <c r="J2" s="3"/>
    </row>
    <row r="3" spans="2:14" ht="24.75" customHeight="1" x14ac:dyDescent="0.3">
      <c r="B3" s="43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N3"/>
    </row>
    <row r="4" spans="2:14" ht="6.75" customHeight="1" thickBot="1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ht="21" customHeight="1" thickBot="1" x14ac:dyDescent="0.35">
      <c r="B5" s="77" t="s">
        <v>6</v>
      </c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2:14" s="4" customFormat="1" ht="18.75" customHeight="1" thickBot="1" x14ac:dyDescent="0.3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2:14" ht="22.5" customHeight="1" x14ac:dyDescent="0.2">
      <c r="B7" s="5" t="str">
        <f>Formulas!B8</f>
        <v>Revenue</v>
      </c>
      <c r="C7" s="6"/>
      <c r="D7" s="5" t="str">
        <f>Formulas!B9</f>
        <v>Net Profit</v>
      </c>
      <c r="E7" s="6"/>
      <c r="F7" s="5" t="str">
        <f>Formulas!B10</f>
        <v>Interest</v>
      </c>
      <c r="G7" s="6"/>
      <c r="H7" s="5" t="str">
        <f>Formulas!B11</f>
        <v>Loss</v>
      </c>
      <c r="I7" s="6"/>
      <c r="J7" s="91" t="str">
        <f>Formulas!B12</f>
        <v>Profit</v>
      </c>
      <c r="K7" s="92"/>
      <c r="L7" s="93"/>
      <c r="M7" s="7"/>
    </row>
    <row r="8" spans="2:14" ht="42" customHeight="1" x14ac:dyDescent="0.3">
      <c r="B8" s="40">
        <f ca="1">IFERROR(Formulas!G8,"")</f>
        <v>152583.88</v>
      </c>
      <c r="C8" s="8"/>
      <c r="D8" s="40">
        <f ca="1">IFERROR(Formulas!G9,"")</f>
        <v>61445</v>
      </c>
      <c r="E8" s="1"/>
      <c r="F8" s="40">
        <f ca="1">IFERROR(Formulas!G10,"")</f>
        <v>3668</v>
      </c>
      <c r="G8" s="1"/>
      <c r="H8" s="41">
        <f ca="1">IFERROR(Formulas!G11,"")</f>
        <v>4558</v>
      </c>
      <c r="I8" s="9"/>
      <c r="J8" s="85">
        <f ca="1">IFERROR(Formulas!G12,"")</f>
        <v>71055</v>
      </c>
      <c r="K8" s="86"/>
      <c r="L8" s="87"/>
    </row>
    <row r="9" spans="2:14" s="14" customFormat="1" ht="18.75" customHeight="1" x14ac:dyDescent="0.3">
      <c r="B9" s="38">
        <f ca="1">Formulas!H8</f>
        <v>1.7045307223124251E-2</v>
      </c>
      <c r="C9" s="10"/>
      <c r="D9" s="39">
        <f ca="1">Formulas!H9</f>
        <v>0.10169795420723293</v>
      </c>
      <c r="E9" s="11"/>
      <c r="F9" s="39">
        <f ca="1">Formulas!H10</f>
        <v>1.46611341632088E-2</v>
      </c>
      <c r="G9" s="11"/>
      <c r="H9" s="39">
        <f ca="1">Formulas!H11</f>
        <v>-0.10976562499999998</v>
      </c>
      <c r="I9" s="12"/>
      <c r="J9" s="82">
        <f ca="1">Formulas!H12</f>
        <v>4.8648725092277356E-3</v>
      </c>
      <c r="K9" s="83"/>
      <c r="L9" s="84"/>
      <c r="M9" s="13"/>
    </row>
    <row r="10" spans="2:14" ht="18.75" customHeight="1" x14ac:dyDescent="0.2">
      <c r="B10" s="15"/>
      <c r="C10" s="16"/>
      <c r="D10" s="15"/>
      <c r="E10" s="16"/>
      <c r="F10" s="15"/>
      <c r="G10" s="16"/>
      <c r="H10" s="17"/>
      <c r="I10" s="18"/>
      <c r="J10" s="88"/>
      <c r="K10" s="89"/>
      <c r="L10" s="90"/>
      <c r="M10" s="19"/>
    </row>
    <row r="11" spans="2:14" ht="18.75" customHeight="1" thickBot="1" x14ac:dyDescent="0.35">
      <c r="B11" s="20"/>
      <c r="C11" s="1"/>
      <c r="D11" s="20"/>
      <c r="E11" s="1"/>
      <c r="F11" s="20"/>
      <c r="G11" s="1"/>
      <c r="H11" s="20"/>
      <c r="I11" s="1"/>
      <c r="J11" s="21"/>
      <c r="K11" s="22"/>
      <c r="L11" s="23"/>
    </row>
    <row r="12" spans="2:14" ht="18.75" customHeight="1" thickBot="1" x14ac:dyDescent="0.3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4" customHeight="1" thickBot="1" x14ac:dyDescent="0.35">
      <c r="B13" s="77" t="s">
        <v>7</v>
      </c>
      <c r="C13" s="78"/>
      <c r="D13" s="78"/>
      <c r="E13" s="78"/>
      <c r="F13" s="78"/>
      <c r="G13" s="78"/>
      <c r="H13" s="78"/>
      <c r="I13" s="78"/>
      <c r="J13" s="78"/>
      <c r="K13" s="78"/>
      <c r="L13" s="79"/>
    </row>
    <row r="14" spans="2:14" ht="18.75" customHeight="1" thickBot="1" x14ac:dyDescent="0.35"/>
    <row r="15" spans="2:14" ht="18.75" customHeight="1" thickBot="1" x14ac:dyDescent="0.35">
      <c r="B15" s="24" t="s">
        <v>22</v>
      </c>
      <c r="C15" s="25"/>
      <c r="D15" s="26" t="str">
        <f>"Selected Year ("&amp;SelectedYear&amp;")"</f>
        <v>Selected Year (2014)</v>
      </c>
      <c r="E15" s="25"/>
      <c r="F15" s="26" t="str">
        <f>"Previous Year ("&amp;SelectedYear-1&amp;")"</f>
        <v>Previous Year (2013)</v>
      </c>
      <c r="G15" s="25"/>
      <c r="H15" s="27" t="s">
        <v>0</v>
      </c>
      <c r="I15" s="72" t="str">
        <f ca="1">CONCATENATE(Years," - Yearly Trend")</f>
        <v>5 - Yearly Trend</v>
      </c>
      <c r="J15" s="73"/>
      <c r="K15" s="73"/>
      <c r="L15" s="74"/>
    </row>
    <row r="16" spans="2:14" ht="18.75" customHeight="1" x14ac:dyDescent="0.3">
      <c r="B16" s="28" t="str">
        <f>Formulas!B15</f>
        <v>Revenue</v>
      </c>
      <c r="C16" s="29"/>
      <c r="D16" s="30">
        <f ca="1">IF($B16="","",Formulas!G15)</f>
        <v>152583.88</v>
      </c>
      <c r="E16" s="31"/>
      <c r="F16" s="30">
        <f ca="1">IF($B16="","",Formulas!F15)</f>
        <v>150026.63</v>
      </c>
      <c r="G16" s="29"/>
      <c r="H16" s="32">
        <f t="shared" ref="H16:H40" ca="1" si="0">IFERROR(D16/F16-1,"")</f>
        <v>1.7045307223124251E-2</v>
      </c>
      <c r="I16" s="75"/>
      <c r="J16" s="75"/>
      <c r="K16" s="75"/>
      <c r="L16" s="75"/>
    </row>
    <row r="17" spans="2:12" ht="18.75" customHeight="1" x14ac:dyDescent="0.3">
      <c r="B17" s="33" t="str">
        <f>Formulas!B16</f>
        <v>Expense</v>
      </c>
      <c r="C17" s="34"/>
      <c r="D17" s="35">
        <f ca="1">IF($B17="","",Formulas!G16)</f>
        <v>91450</v>
      </c>
      <c r="E17" s="35"/>
      <c r="F17" s="31">
        <f ca="1">IF($B17="","",Formulas!F16)</f>
        <v>81331</v>
      </c>
      <c r="G17" s="34"/>
      <c r="H17" s="36">
        <f t="shared" ca="1" si="0"/>
        <v>0.12441750378084615</v>
      </c>
      <c r="I17" s="76"/>
      <c r="J17" s="76"/>
      <c r="K17" s="76"/>
      <c r="L17" s="76"/>
    </row>
    <row r="18" spans="2:12" ht="18.75" customHeight="1" x14ac:dyDescent="0.3">
      <c r="B18" s="33" t="str">
        <f>Formulas!B17</f>
        <v>Profit</v>
      </c>
      <c r="C18" s="34"/>
      <c r="D18" s="35">
        <f ca="1">IF($B18="","",Formulas!G17)</f>
        <v>71055</v>
      </c>
      <c r="E18" s="35"/>
      <c r="F18" s="31">
        <f ca="1">IF($B18="","",Formulas!F17)</f>
        <v>70711</v>
      </c>
      <c r="G18" s="34"/>
      <c r="H18" s="36">
        <f t="shared" ca="1" si="0"/>
        <v>4.8648725092277356E-3</v>
      </c>
      <c r="I18" s="76"/>
      <c r="J18" s="76"/>
      <c r="K18" s="76"/>
      <c r="L18" s="76"/>
    </row>
    <row r="19" spans="2:12" ht="18.75" customHeight="1" x14ac:dyDescent="0.3">
      <c r="B19" s="33" t="str">
        <f>Formulas!B18</f>
        <v>Loss</v>
      </c>
      <c r="C19" s="34"/>
      <c r="D19" s="35">
        <f ca="1">IF($B19="","",Formulas!G18)</f>
        <v>4558</v>
      </c>
      <c r="E19" s="35"/>
      <c r="F19" s="31">
        <f ca="1">IF($B19="","",Formulas!F18)</f>
        <v>5120</v>
      </c>
      <c r="G19" s="34"/>
      <c r="H19" s="36">
        <f t="shared" ca="1" si="0"/>
        <v>-0.10976562499999998</v>
      </c>
      <c r="I19" s="76"/>
      <c r="J19" s="76"/>
      <c r="K19" s="76"/>
      <c r="L19" s="76"/>
    </row>
    <row r="20" spans="2:12" ht="18.75" customHeight="1" x14ac:dyDescent="0.3">
      <c r="B20" s="33" t="str">
        <f>Formulas!B19</f>
        <v>Interest</v>
      </c>
      <c r="C20" s="34"/>
      <c r="D20" s="35">
        <f ca="1">IF($B20="","",Formulas!G19)</f>
        <v>3668</v>
      </c>
      <c r="E20" s="35"/>
      <c r="F20" s="31">
        <f ca="1">IF($B20="","",Formulas!F19)</f>
        <v>3615</v>
      </c>
      <c r="G20" s="34"/>
      <c r="H20" s="36">
        <f t="shared" ca="1" si="0"/>
        <v>1.46611341632088E-2</v>
      </c>
      <c r="I20" s="76"/>
      <c r="J20" s="76"/>
      <c r="K20" s="76"/>
      <c r="L20" s="76"/>
    </row>
    <row r="21" spans="2:12" ht="18.75" customHeight="1" x14ac:dyDescent="0.3">
      <c r="B21" s="33" t="str">
        <f>Formulas!B20</f>
        <v>Net Profit</v>
      </c>
      <c r="C21" s="34"/>
      <c r="D21" s="35">
        <f ca="1">IF($B21="","",Formulas!G20)</f>
        <v>61445</v>
      </c>
      <c r="E21" s="35"/>
      <c r="F21" s="31">
        <f ca="1">IF($B21="","",Formulas!F20)</f>
        <v>55773</v>
      </c>
      <c r="G21" s="34"/>
      <c r="H21" s="36">
        <f t="shared" ca="1" si="0"/>
        <v>0.10169795420723293</v>
      </c>
      <c r="I21" s="76"/>
      <c r="J21" s="76"/>
      <c r="K21" s="76"/>
      <c r="L21" s="76"/>
    </row>
    <row r="22" spans="2:12" ht="18.75" customHeight="1" x14ac:dyDescent="0.3">
      <c r="B22" s="33" t="str">
        <f>Formulas!B21</f>
        <v>Taxes</v>
      </c>
      <c r="C22" s="34"/>
      <c r="D22" s="35">
        <f ca="1">IF($B22="","",Formulas!G21)</f>
        <v>27409</v>
      </c>
      <c r="E22" s="35"/>
      <c r="F22" s="31">
        <f ca="1">IF($B22="","",Formulas!F21)</f>
        <v>27374</v>
      </c>
      <c r="G22" s="34"/>
      <c r="H22" s="36">
        <f t="shared" ca="1" si="0"/>
        <v>1.2785855191057571E-3</v>
      </c>
      <c r="I22" s="76"/>
      <c r="J22" s="76"/>
      <c r="K22" s="76"/>
      <c r="L22" s="76"/>
    </row>
    <row r="23" spans="2:12" ht="18.75" customHeight="1" x14ac:dyDescent="0.3">
      <c r="B23" s="33" t="str">
        <f>Formulas!B22</f>
        <v>Profit after Taxes</v>
      </c>
      <c r="C23" s="34"/>
      <c r="D23" s="35">
        <f ca="1">IF($B23="","",Formulas!G22)</f>
        <v>40295</v>
      </c>
      <c r="E23" s="35"/>
      <c r="F23" s="31">
        <f ca="1">IF($B23="","",Formulas!F22)</f>
        <v>42910</v>
      </c>
      <c r="G23" s="34"/>
      <c r="H23" s="36">
        <f t="shared" ca="1" si="0"/>
        <v>-6.0941505476578839E-2</v>
      </c>
      <c r="I23" s="76"/>
      <c r="J23" s="76"/>
      <c r="K23" s="76"/>
      <c r="L23" s="76"/>
    </row>
    <row r="24" spans="2:12" ht="18.75" customHeight="1" x14ac:dyDescent="0.3">
      <c r="B24" s="33" t="str">
        <f>Formulas!B23</f>
        <v>KPI 1</v>
      </c>
      <c r="C24" s="34"/>
      <c r="D24" s="35">
        <f ca="1">IF($B24="","",Formulas!G23)</f>
        <v>14</v>
      </c>
      <c r="E24" s="35"/>
      <c r="F24" s="31">
        <f ca="1">IF($B24="","",Formulas!F23)</f>
        <v>12</v>
      </c>
      <c r="G24" s="34"/>
      <c r="H24" s="36">
        <f t="shared" ca="1" si="0"/>
        <v>0.16666666666666674</v>
      </c>
      <c r="I24" s="76"/>
      <c r="J24" s="76"/>
      <c r="K24" s="76"/>
      <c r="L24" s="76"/>
    </row>
    <row r="25" spans="2:12" ht="18.75" customHeight="1" x14ac:dyDescent="0.3">
      <c r="B25" s="33" t="str">
        <f>Formulas!B24</f>
        <v>KPI 2</v>
      </c>
      <c r="C25" s="34"/>
      <c r="D25" s="35">
        <f ca="1">IF($B25="","",Formulas!G24)</f>
        <v>26</v>
      </c>
      <c r="E25" s="35"/>
      <c r="F25" s="31">
        <f ca="1">IF($B25="","",Formulas!F24)</f>
        <v>20</v>
      </c>
      <c r="G25" s="34"/>
      <c r="H25" s="36">
        <f t="shared" ca="1" si="0"/>
        <v>0.30000000000000004</v>
      </c>
      <c r="I25" s="76"/>
      <c r="J25" s="76"/>
      <c r="K25" s="76"/>
      <c r="L25" s="76"/>
    </row>
    <row r="26" spans="2:12" ht="18.75" customHeight="1" x14ac:dyDescent="0.3">
      <c r="B26" s="33" t="str">
        <f>Formulas!B25</f>
        <v>KPI 3</v>
      </c>
      <c r="C26" s="34"/>
      <c r="D26" s="35">
        <f ca="1">IF($B26="","",Formulas!G25)</f>
        <v>30</v>
      </c>
      <c r="E26" s="35"/>
      <c r="F26" s="31">
        <f ca="1">IF($B26="","",Formulas!F25)</f>
        <v>29</v>
      </c>
      <c r="G26" s="34"/>
      <c r="H26" s="36">
        <f t="shared" ca="1" si="0"/>
        <v>3.4482758620689724E-2</v>
      </c>
      <c r="I26" s="76"/>
      <c r="J26" s="76"/>
      <c r="K26" s="76"/>
      <c r="L26" s="76"/>
    </row>
    <row r="27" spans="2:12" ht="18.75" customHeight="1" x14ac:dyDescent="0.3">
      <c r="B27" s="33" t="str">
        <f>Formulas!B26</f>
        <v>KPI 4</v>
      </c>
      <c r="C27" s="34"/>
      <c r="D27" s="35">
        <f ca="1">IF($B27="","",Formulas!G26)</f>
        <v>15</v>
      </c>
      <c r="E27" s="35"/>
      <c r="F27" s="31">
        <f ca="1">IF($B27="","",Formulas!F26)</f>
        <v>13</v>
      </c>
      <c r="G27" s="34"/>
      <c r="H27" s="36">
        <f t="shared" ca="1" si="0"/>
        <v>0.15384615384615374</v>
      </c>
      <c r="I27" s="76"/>
      <c r="J27" s="76"/>
      <c r="K27" s="76"/>
      <c r="L27" s="76"/>
    </row>
    <row r="28" spans="2:12" ht="18.75" customHeight="1" x14ac:dyDescent="0.3">
      <c r="B28" s="33" t="str">
        <f>Formulas!B27</f>
        <v>KPI 5</v>
      </c>
      <c r="C28" s="34"/>
      <c r="D28" s="35">
        <f ca="1">IF($B28="","",Formulas!G27)</f>
        <v>1</v>
      </c>
      <c r="E28" s="35"/>
      <c r="F28" s="31">
        <f ca="1">IF($B28="","",Formulas!F27)</f>
        <v>1.02</v>
      </c>
      <c r="G28" s="34"/>
      <c r="H28" s="36">
        <f t="shared" ca="1" si="0"/>
        <v>-1.9607843137254943E-2</v>
      </c>
      <c r="I28" s="76"/>
      <c r="J28" s="76"/>
      <c r="K28" s="76"/>
      <c r="L28" s="76"/>
    </row>
    <row r="29" spans="2:12" ht="18.75" customHeight="1" x14ac:dyDescent="0.3">
      <c r="B29" s="33" t="str">
        <f>Formulas!B28</f>
        <v>KPI 6</v>
      </c>
      <c r="C29" s="34"/>
      <c r="D29" s="35">
        <f ca="1">IF($B29="","",Formulas!G28)</f>
        <v>0.33</v>
      </c>
      <c r="E29" s="35"/>
      <c r="F29" s="31">
        <f ca="1">IF($B29="","",Formulas!F28)</f>
        <v>0.39</v>
      </c>
      <c r="G29" s="34"/>
      <c r="H29" s="36">
        <f t="shared" ca="1" si="0"/>
        <v>-0.15384615384615385</v>
      </c>
      <c r="I29" s="76"/>
      <c r="J29" s="76"/>
      <c r="K29" s="76"/>
      <c r="L29" s="76"/>
    </row>
    <row r="30" spans="2:12" ht="18.75" customHeight="1" x14ac:dyDescent="0.3">
      <c r="B30" s="33" t="str">
        <f>Formulas!B29</f>
        <v/>
      </c>
      <c r="C30" s="34"/>
      <c r="D30" s="35" t="str">
        <f>IF($B30="","",Formulas!G29)</f>
        <v/>
      </c>
      <c r="E30" s="35"/>
      <c r="F30" s="31" t="str">
        <f>IF($B30="","",Formulas!F29)</f>
        <v/>
      </c>
      <c r="G30" s="34"/>
      <c r="H30" s="36" t="str">
        <f t="shared" si="0"/>
        <v/>
      </c>
      <c r="I30" s="76"/>
      <c r="J30" s="76"/>
      <c r="K30" s="76"/>
      <c r="L30" s="76"/>
    </row>
    <row r="31" spans="2:12" ht="18.75" customHeight="1" x14ac:dyDescent="0.3">
      <c r="B31" s="33" t="str">
        <f>Formulas!B30</f>
        <v/>
      </c>
      <c r="C31" s="34"/>
      <c r="D31" s="35" t="str">
        <f>IF($B31="","",Formulas!G30)</f>
        <v/>
      </c>
      <c r="E31" s="35"/>
      <c r="F31" s="31" t="str">
        <f>IF($B31="","",Formulas!F30)</f>
        <v/>
      </c>
      <c r="G31" s="34"/>
      <c r="H31" s="36" t="str">
        <f t="shared" si="0"/>
        <v/>
      </c>
      <c r="I31" s="76"/>
      <c r="J31" s="76"/>
      <c r="K31" s="76"/>
      <c r="L31" s="76"/>
    </row>
    <row r="32" spans="2:12" ht="18.75" customHeight="1" x14ac:dyDescent="0.3">
      <c r="B32" s="33" t="str">
        <f>Formulas!B31</f>
        <v/>
      </c>
      <c r="C32" s="34"/>
      <c r="D32" s="35" t="str">
        <f>IF($B32="","",Formulas!G31)</f>
        <v/>
      </c>
      <c r="E32" s="35"/>
      <c r="F32" s="31" t="str">
        <f>IF($B32="","",Formulas!F31)</f>
        <v/>
      </c>
      <c r="G32" s="34"/>
      <c r="H32" s="36" t="str">
        <f t="shared" si="0"/>
        <v/>
      </c>
      <c r="I32" s="76"/>
      <c r="J32" s="76"/>
      <c r="K32" s="76"/>
      <c r="L32" s="76"/>
    </row>
    <row r="33" spans="2:12" ht="18.75" customHeight="1" x14ac:dyDescent="0.3">
      <c r="B33" s="33" t="str">
        <f>Formulas!B32</f>
        <v/>
      </c>
      <c r="C33" s="34"/>
      <c r="D33" s="35" t="str">
        <f>IF($B33="","",Formulas!G32)</f>
        <v/>
      </c>
      <c r="E33" s="35"/>
      <c r="F33" s="31" t="str">
        <f>IF($B33="","",Formulas!F32)</f>
        <v/>
      </c>
      <c r="G33" s="34"/>
      <c r="H33" s="36" t="str">
        <f t="shared" si="0"/>
        <v/>
      </c>
      <c r="I33" s="76"/>
      <c r="J33" s="76"/>
      <c r="K33" s="76"/>
      <c r="L33" s="76"/>
    </row>
    <row r="34" spans="2:12" ht="18.75" customHeight="1" x14ac:dyDescent="0.3">
      <c r="B34" s="33" t="str">
        <f>Formulas!B33</f>
        <v/>
      </c>
      <c r="C34" s="34"/>
      <c r="D34" s="35" t="str">
        <f>IF($B34="","",Formulas!G33)</f>
        <v/>
      </c>
      <c r="E34" s="35"/>
      <c r="F34" s="31" t="str">
        <f>IF($B34="","",Formulas!F33)</f>
        <v/>
      </c>
      <c r="G34" s="34"/>
      <c r="H34" s="36" t="str">
        <f t="shared" si="0"/>
        <v/>
      </c>
      <c r="I34" s="76"/>
      <c r="J34" s="76"/>
      <c r="K34" s="76"/>
      <c r="L34" s="76"/>
    </row>
    <row r="35" spans="2:12" ht="18.75" customHeight="1" x14ac:dyDescent="0.3">
      <c r="B35" s="33" t="str">
        <f>Formulas!B34</f>
        <v/>
      </c>
      <c r="C35" s="34"/>
      <c r="D35" s="35" t="str">
        <f>IF($B35="","",Formulas!G34)</f>
        <v/>
      </c>
      <c r="E35" s="35"/>
      <c r="F35" s="31" t="str">
        <f>IF($B35="","",Formulas!F34)</f>
        <v/>
      </c>
      <c r="G35" s="34"/>
      <c r="H35" s="36" t="str">
        <f t="shared" si="0"/>
        <v/>
      </c>
      <c r="I35" s="76"/>
      <c r="J35" s="76"/>
      <c r="K35" s="76"/>
      <c r="L35" s="76"/>
    </row>
    <row r="36" spans="2:12" ht="18.75" customHeight="1" x14ac:dyDescent="0.3">
      <c r="B36" s="33" t="str">
        <f>Formulas!B35</f>
        <v/>
      </c>
      <c r="C36" s="34"/>
      <c r="D36" s="35" t="str">
        <f>IF($B36="","",Formulas!G35)</f>
        <v/>
      </c>
      <c r="E36" s="35"/>
      <c r="F36" s="31" t="str">
        <f>IF($B36="","",Formulas!F35)</f>
        <v/>
      </c>
      <c r="G36" s="34"/>
      <c r="H36" s="36" t="str">
        <f t="shared" si="0"/>
        <v/>
      </c>
      <c r="I36" s="76"/>
      <c r="J36" s="76"/>
      <c r="K36" s="76"/>
      <c r="L36" s="76"/>
    </row>
    <row r="37" spans="2:12" ht="18.75" customHeight="1" x14ac:dyDescent="0.3">
      <c r="B37" s="33" t="str">
        <f>Formulas!B36</f>
        <v/>
      </c>
      <c r="C37" s="34"/>
      <c r="D37" s="35" t="str">
        <f>IF($B37="","",Formulas!G36)</f>
        <v/>
      </c>
      <c r="E37" s="35"/>
      <c r="F37" s="31" t="str">
        <f>IF($B37="","",Formulas!F36)</f>
        <v/>
      </c>
      <c r="G37" s="34"/>
      <c r="H37" s="36" t="str">
        <f t="shared" si="0"/>
        <v/>
      </c>
      <c r="I37" s="76"/>
      <c r="J37" s="76"/>
      <c r="K37" s="76"/>
      <c r="L37" s="76"/>
    </row>
    <row r="38" spans="2:12" ht="18.75" customHeight="1" x14ac:dyDescent="0.3">
      <c r="B38" s="33" t="str">
        <f>Formulas!B37</f>
        <v/>
      </c>
      <c r="C38" s="34"/>
      <c r="D38" s="35" t="str">
        <f>IF($B38="","",Formulas!G37)</f>
        <v/>
      </c>
      <c r="E38" s="35"/>
      <c r="F38" s="31" t="str">
        <f>IF($B38="","",Formulas!F37)</f>
        <v/>
      </c>
      <c r="G38" s="34"/>
      <c r="H38" s="36" t="str">
        <f t="shared" si="0"/>
        <v/>
      </c>
      <c r="I38" s="76"/>
      <c r="J38" s="76"/>
      <c r="K38" s="76"/>
      <c r="L38" s="76"/>
    </row>
    <row r="39" spans="2:12" ht="18.75" customHeight="1" x14ac:dyDescent="0.3">
      <c r="B39" s="33" t="str">
        <f>Formulas!B38</f>
        <v/>
      </c>
      <c r="C39" s="34"/>
      <c r="D39" s="35" t="str">
        <f>IF($B39="","",Formulas!G38)</f>
        <v/>
      </c>
      <c r="E39" s="35"/>
      <c r="F39" s="31" t="str">
        <f>IF($B39="","",Formulas!F38)</f>
        <v/>
      </c>
      <c r="G39" s="34"/>
      <c r="H39" s="36" t="str">
        <f t="shared" si="0"/>
        <v/>
      </c>
      <c r="I39" s="76"/>
      <c r="J39" s="76"/>
      <c r="K39" s="76"/>
      <c r="L39" s="76"/>
    </row>
    <row r="40" spans="2:12" ht="18.75" customHeight="1" x14ac:dyDescent="0.3">
      <c r="B40" s="33" t="str">
        <f>Formulas!B39</f>
        <v/>
      </c>
      <c r="C40" s="34"/>
      <c r="D40" s="35" t="str">
        <f>IF($B40="","",Formulas!G39)</f>
        <v/>
      </c>
      <c r="E40" s="35"/>
      <c r="F40" s="31" t="str">
        <f>IF($B40="","",Formulas!F39)</f>
        <v/>
      </c>
      <c r="G40" s="34"/>
      <c r="H40" s="36" t="str">
        <f t="shared" si="0"/>
        <v/>
      </c>
      <c r="I40" s="76"/>
      <c r="J40" s="76"/>
      <c r="K40" s="76"/>
      <c r="L40" s="76"/>
    </row>
  </sheetData>
  <sheetProtection selectLockedCells="1"/>
  <mergeCells count="33">
    <mergeCell ref="I40:L40"/>
    <mergeCell ref="I35:L35"/>
    <mergeCell ref="I36:L36"/>
    <mergeCell ref="I37:L37"/>
    <mergeCell ref="I38:L38"/>
    <mergeCell ref="I39:L39"/>
    <mergeCell ref="G2:H2"/>
    <mergeCell ref="J9:L9"/>
    <mergeCell ref="J8:L8"/>
    <mergeCell ref="J10:L10"/>
    <mergeCell ref="J7:L7"/>
    <mergeCell ref="B5:L5"/>
    <mergeCell ref="B13:L13"/>
    <mergeCell ref="I34:L34"/>
    <mergeCell ref="I20:L20"/>
    <mergeCell ref="I21:L21"/>
    <mergeCell ref="I27:L27"/>
    <mergeCell ref="I28:L28"/>
    <mergeCell ref="I29:L29"/>
    <mergeCell ref="I22:L22"/>
    <mergeCell ref="I23:L23"/>
    <mergeCell ref="I24:L24"/>
    <mergeCell ref="I25:L25"/>
    <mergeCell ref="I26:L26"/>
    <mergeCell ref="I30:L30"/>
    <mergeCell ref="I31:L31"/>
    <mergeCell ref="I32:L32"/>
    <mergeCell ref="I33:L33"/>
    <mergeCell ref="I15:L15"/>
    <mergeCell ref="I16:L16"/>
    <mergeCell ref="I17:L17"/>
    <mergeCell ref="I18:L18"/>
    <mergeCell ref="I19:L19"/>
  </mergeCells>
  <conditionalFormatting sqref="J9 D9 H9 F9 B9">
    <cfRule type="iconSet" priority="6">
      <iconSet iconSet="3TrafficLights2">
        <cfvo type="percent" val="0"/>
        <cfvo type="num" val="0"/>
        <cfvo type="num" val="0" gte="0"/>
      </iconSet>
    </cfRule>
  </conditionalFormatting>
  <conditionalFormatting sqref="H16:H17">
    <cfRule type="iconSet" priority="11">
      <iconSet iconSet="3TrafficLights2">
        <cfvo type="percent" val="0"/>
        <cfvo type="num" val="0"/>
        <cfvo type="num" val="0" gte="0"/>
      </iconSet>
    </cfRule>
  </conditionalFormatting>
  <conditionalFormatting sqref="H18:H40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B16:I40">
    <cfRule type="expression" dxfId="1" priority="3">
      <formula>MOD(ROW(),2)=0</formula>
    </cfRule>
  </conditionalFormatting>
  <conditionalFormatting sqref="H16">
    <cfRule type="iconSet" priority="2">
      <iconSet iconSet="3TrafficLights2">
        <cfvo type="percent" val="0"/>
        <cfvo type="percent" val="33"/>
        <cfvo type="percent" val="67"/>
      </iconSet>
    </cfRule>
  </conditionalFormatting>
  <conditionalFormatting sqref="H18:H29">
    <cfRule type="iconSet" priority="1">
      <iconSet iconSet="3TrafficLights2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errorTitle="Whoops!" error="A year included in your financial data needs to be entered for this report to work correctly. Click Cancel and enter a different year or add information for the year on the Financial Data Input sheet. " sqref="G2:H2">
      <formula1>lstYears</formula1>
    </dataValidation>
  </dataValidations>
  <printOptions horizontalCentered="1"/>
  <pageMargins left="0.7" right="0.7" top="0.75" bottom="0.75" header="0.3" footer="0.3"/>
  <pageSetup scale="65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markers="1" first="1" last="1">
          <x14:colorSeries theme="1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Formulas!C8:G8</xm:f>
              <xm:sqref>B10</xm:sqref>
            </x14:sparkline>
            <x14:sparkline>
              <xm:f>Formulas!C9:G9</xm:f>
              <xm:sqref>D10</xm:sqref>
            </x14:sparkline>
            <x14:sparkline>
              <xm:f>Formulas!C10:G10</xm:f>
              <xm:sqref>F10</xm:sqref>
            </x14:sparkline>
            <x14:sparkline>
              <xm:f>Formulas!C11:G11</xm:f>
              <xm:sqref>H10</xm:sqref>
            </x14:sparkline>
            <x14:sparkline>
              <xm:f>Formulas!C12:G12</xm:f>
              <xm:sqref>J10</xm:sqref>
            </x14:sparkline>
          </x14:sparklines>
        </x14:sparklineGroup>
        <x14:sparklineGroup type="column" markers="1">
          <x14:colorSeries theme="1" tint="0.34998626667073579"/>
          <x14:colorNegative theme="0" tint="-0.249977111117893"/>
          <x14:colorAxis rgb="FF000000"/>
          <x14:colorMarkers theme="0" tint="-0.249977111117893"/>
          <x14:colorFirst theme="0" tint="-0.249977111117893"/>
          <x14:colorLast theme="0" tint="-0.249977111117893"/>
          <x14:colorHigh theme="0" tint="-0.249977111117893"/>
          <x14:colorLow theme="0" tint="-0.249977111117893"/>
          <x14:sparklines>
            <x14:sparkline>
              <xm:f>Formulas!C15:G15</xm:f>
              <xm:sqref>I16</xm:sqref>
            </x14:sparkline>
            <x14:sparkline>
              <xm:f>Formulas!C16:G16</xm:f>
              <xm:sqref>I17</xm:sqref>
            </x14:sparkline>
            <x14:sparkline>
              <xm:f>Formulas!C17:G17</xm:f>
              <xm:sqref>I18</xm:sqref>
            </x14:sparkline>
            <x14:sparkline>
              <xm:f>Formulas!C18:G18</xm:f>
              <xm:sqref>I19</xm:sqref>
            </x14:sparkline>
            <x14:sparkline>
              <xm:f>Formulas!C19:G19</xm:f>
              <xm:sqref>I20</xm:sqref>
            </x14:sparkline>
            <x14:sparkline>
              <xm:f>Formulas!C20:G20</xm:f>
              <xm:sqref>I21</xm:sqref>
            </x14:sparkline>
            <x14:sparkline>
              <xm:f>Formulas!C21:G21</xm:f>
              <xm:sqref>I22</xm:sqref>
            </x14:sparkline>
            <x14:sparkline>
              <xm:f>Formulas!C22:G22</xm:f>
              <xm:sqref>I23</xm:sqref>
            </x14:sparkline>
            <x14:sparkline>
              <xm:f>Formulas!C23:G23</xm:f>
              <xm:sqref>I24</xm:sqref>
            </x14:sparkline>
            <x14:sparkline>
              <xm:f>Formulas!C24:G24</xm:f>
              <xm:sqref>I25</xm:sqref>
            </x14:sparkline>
            <x14:sparkline>
              <xm:f>Formulas!C25:G25</xm:f>
              <xm:sqref>I26</xm:sqref>
            </x14:sparkline>
            <x14:sparkline>
              <xm:f>Formulas!C26:G26</xm:f>
              <xm:sqref>I27</xm:sqref>
            </x14:sparkline>
            <x14:sparkline>
              <xm:f>Formulas!C27:G27</xm:f>
              <xm:sqref>I28</xm:sqref>
            </x14:sparkline>
            <x14:sparkline>
              <xm:f>Formulas!C28:G28</xm:f>
              <xm:sqref>I29</xm:sqref>
            </x14:sparkline>
            <x14:sparkline>
              <xm:f>Formulas!C29:G29</xm:f>
              <xm:sqref>I30</xm:sqref>
            </x14:sparkline>
            <x14:sparkline>
              <xm:f>Formulas!C30:G30</xm:f>
              <xm:sqref>I31</xm:sqref>
            </x14:sparkline>
            <x14:sparkline>
              <xm:f>Formulas!C31:G31</xm:f>
              <xm:sqref>I32</xm:sqref>
            </x14:sparkline>
            <x14:sparkline>
              <xm:f>Formulas!C32:G32</xm:f>
              <xm:sqref>I33</xm:sqref>
            </x14:sparkline>
            <x14:sparkline>
              <xm:f>Formulas!C33:G33</xm:f>
              <xm:sqref>I34</xm:sqref>
            </x14:sparkline>
            <x14:sparkline>
              <xm:f>Formulas!C34:G34</xm:f>
              <xm:sqref>I35</xm:sqref>
            </x14:sparkline>
            <x14:sparkline>
              <xm:f>Formulas!C35:G35</xm:f>
              <xm:sqref>I36</xm:sqref>
            </x14:sparkline>
            <x14:sparkline>
              <xm:f>Formulas!C36:G36</xm:f>
              <xm:sqref>I37</xm:sqref>
            </x14:sparkline>
            <x14:sparkline>
              <xm:f>Formulas!C37:G37</xm:f>
              <xm:sqref>I38</xm:sqref>
            </x14:sparkline>
            <x14:sparkline>
              <xm:f>Formulas!C38:G38</xm:f>
              <xm:sqref>I39</xm:sqref>
            </x14:sparkline>
            <x14:sparkline>
              <xm:f>Formulas!C39:G39</xm:f>
              <xm:sqref>I40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B1:I30"/>
  <sheetViews>
    <sheetView showGridLines="0" zoomScaleNormal="100" workbookViewId="0">
      <pane ySplit="5" topLeftCell="A6" activePane="bottomLeft" state="frozen"/>
      <selection activeCell="H16" sqref="H16"/>
      <selection pane="bottomLeft" activeCell="A6" sqref="A6"/>
    </sheetView>
  </sheetViews>
  <sheetFormatPr defaultRowHeight="12.75" x14ac:dyDescent="0.3"/>
  <cols>
    <col min="1" max="1" width="2.140625" style="44" customWidth="1"/>
    <col min="2" max="2" width="21.42578125" style="44" customWidth="1"/>
    <col min="3" max="9" width="17.28515625" style="44" customWidth="1"/>
    <col min="10" max="10" width="2.140625" style="44" customWidth="1"/>
    <col min="11" max="16384" width="9.140625" style="44"/>
  </cols>
  <sheetData>
    <row r="1" spans="2:9" ht="8.25" customHeight="1" x14ac:dyDescent="0.3"/>
    <row r="2" spans="2:9" x14ac:dyDescent="0.2">
      <c r="B2" s="47" t="s">
        <v>1</v>
      </c>
    </row>
    <row r="3" spans="2:9" x14ac:dyDescent="0.3">
      <c r="B3" s="65" t="s">
        <v>24</v>
      </c>
    </row>
    <row r="4" spans="2:9" ht="9.75" customHeight="1" x14ac:dyDescent="0.3">
      <c r="B4" s="63"/>
    </row>
    <row r="5" spans="2:9" ht="25.5" customHeight="1" x14ac:dyDescent="0.3">
      <c r="B5" s="66" t="s">
        <v>28</v>
      </c>
      <c r="C5" s="67">
        <v>2008</v>
      </c>
      <c r="D5" s="67">
        <v>2009</v>
      </c>
      <c r="E5" s="67">
        <v>2010</v>
      </c>
      <c r="F5" s="67">
        <v>2011</v>
      </c>
      <c r="G5" s="67">
        <v>2012</v>
      </c>
      <c r="H5" s="67">
        <v>2013</v>
      </c>
      <c r="I5" s="68">
        <v>2014</v>
      </c>
    </row>
    <row r="6" spans="2:9" s="64" customFormat="1" ht="19.5" customHeight="1" x14ac:dyDescent="0.3">
      <c r="B6" s="69" t="s">
        <v>8</v>
      </c>
      <c r="C6" s="70">
        <v>125000</v>
      </c>
      <c r="D6" s="70">
        <v>134137.45000000001</v>
      </c>
      <c r="E6" s="70">
        <v>132728.38</v>
      </c>
      <c r="F6" s="70">
        <v>145687.46</v>
      </c>
      <c r="G6" s="70">
        <v>152044.56</v>
      </c>
      <c r="H6" s="70">
        <v>150026.63</v>
      </c>
      <c r="I6" s="71">
        <v>152583.88</v>
      </c>
    </row>
    <row r="7" spans="2:9" s="64" customFormat="1" ht="19.5" customHeight="1" x14ac:dyDescent="0.3">
      <c r="B7" s="69" t="s">
        <v>9</v>
      </c>
      <c r="C7" s="70">
        <v>90706</v>
      </c>
      <c r="D7" s="70">
        <v>73023</v>
      </c>
      <c r="E7" s="70">
        <v>86251</v>
      </c>
      <c r="F7" s="70">
        <v>66769</v>
      </c>
      <c r="G7" s="70">
        <v>80915</v>
      </c>
      <c r="H7" s="70">
        <v>81331</v>
      </c>
      <c r="I7" s="70">
        <v>91450</v>
      </c>
    </row>
    <row r="8" spans="2:9" s="64" customFormat="1" ht="19.5" customHeight="1" x14ac:dyDescent="0.3">
      <c r="B8" s="69" t="s">
        <v>21</v>
      </c>
      <c r="C8" s="70">
        <v>65054</v>
      </c>
      <c r="D8" s="70">
        <v>74758</v>
      </c>
      <c r="E8" s="70">
        <v>70769</v>
      </c>
      <c r="F8" s="70">
        <v>69348</v>
      </c>
      <c r="G8" s="70">
        <v>72545</v>
      </c>
      <c r="H8" s="70">
        <v>70711</v>
      </c>
      <c r="I8" s="70">
        <v>71055</v>
      </c>
    </row>
    <row r="9" spans="2:9" s="64" customFormat="1" ht="19.5" customHeight="1" x14ac:dyDescent="0.3">
      <c r="B9" s="69" t="s">
        <v>10</v>
      </c>
      <c r="C9" s="70">
        <v>5342</v>
      </c>
      <c r="D9" s="70">
        <v>5178</v>
      </c>
      <c r="E9" s="70">
        <v>5044</v>
      </c>
      <c r="F9" s="70">
        <v>4979</v>
      </c>
      <c r="G9" s="70">
        <v>5287</v>
      </c>
      <c r="H9" s="70">
        <v>5120</v>
      </c>
      <c r="I9" s="70">
        <v>4558</v>
      </c>
    </row>
    <row r="10" spans="2:9" s="64" customFormat="1" ht="19.5" customHeight="1" x14ac:dyDescent="0.3">
      <c r="B10" s="69" t="s">
        <v>11</v>
      </c>
      <c r="C10" s="70">
        <v>3086</v>
      </c>
      <c r="D10" s="70">
        <v>2884</v>
      </c>
      <c r="E10" s="70">
        <v>3444</v>
      </c>
      <c r="F10" s="70">
        <v>3183</v>
      </c>
      <c r="G10" s="70">
        <v>3537</v>
      </c>
      <c r="H10" s="70">
        <v>3615</v>
      </c>
      <c r="I10" s="70">
        <v>3668</v>
      </c>
    </row>
    <row r="11" spans="2:9" s="64" customFormat="1" ht="19.5" customHeight="1" x14ac:dyDescent="0.3">
      <c r="B11" s="69" t="s">
        <v>12</v>
      </c>
      <c r="C11" s="70">
        <v>62965</v>
      </c>
      <c r="D11" s="70">
        <v>59150</v>
      </c>
      <c r="E11" s="70">
        <v>56452</v>
      </c>
      <c r="F11" s="70">
        <v>64564</v>
      </c>
      <c r="G11" s="70">
        <v>64293</v>
      </c>
      <c r="H11" s="70">
        <v>55773</v>
      </c>
      <c r="I11" s="70">
        <v>61445</v>
      </c>
    </row>
    <row r="12" spans="2:9" s="64" customFormat="1" ht="19.5" customHeight="1" x14ac:dyDescent="0.3">
      <c r="B12" s="69" t="s">
        <v>13</v>
      </c>
      <c r="C12" s="70">
        <v>23665</v>
      </c>
      <c r="D12" s="70">
        <v>27839</v>
      </c>
      <c r="E12" s="70">
        <v>29505</v>
      </c>
      <c r="F12" s="70">
        <v>22514</v>
      </c>
      <c r="G12" s="70">
        <v>24433</v>
      </c>
      <c r="H12" s="70">
        <v>27374</v>
      </c>
      <c r="I12" s="70">
        <v>27409</v>
      </c>
    </row>
    <row r="13" spans="2:9" s="64" customFormat="1" ht="19.5" customHeight="1" x14ac:dyDescent="0.3">
      <c r="B13" s="69" t="s">
        <v>14</v>
      </c>
      <c r="C13" s="70">
        <v>46413</v>
      </c>
      <c r="D13" s="70">
        <v>47576</v>
      </c>
      <c r="E13" s="70">
        <v>46050</v>
      </c>
      <c r="F13" s="70">
        <v>42749</v>
      </c>
      <c r="G13" s="70">
        <v>40652</v>
      </c>
      <c r="H13" s="70">
        <v>42910</v>
      </c>
      <c r="I13" s="70">
        <v>40295</v>
      </c>
    </row>
    <row r="14" spans="2:9" s="64" customFormat="1" ht="19.5" customHeight="1" x14ac:dyDescent="0.3">
      <c r="B14" s="69" t="s">
        <v>15</v>
      </c>
      <c r="C14" s="70">
        <v>12</v>
      </c>
      <c r="D14" s="70">
        <v>17</v>
      </c>
      <c r="E14" s="70">
        <v>12</v>
      </c>
      <c r="F14" s="70">
        <v>17</v>
      </c>
      <c r="G14" s="70">
        <v>12</v>
      </c>
      <c r="H14" s="70">
        <v>12</v>
      </c>
      <c r="I14" s="70">
        <v>14</v>
      </c>
    </row>
    <row r="15" spans="2:9" s="64" customFormat="1" ht="19.5" customHeight="1" x14ac:dyDescent="0.3">
      <c r="B15" s="69" t="s">
        <v>16</v>
      </c>
      <c r="C15" s="70">
        <v>25</v>
      </c>
      <c r="D15" s="70">
        <v>22</v>
      </c>
      <c r="E15" s="70">
        <v>24</v>
      </c>
      <c r="F15" s="70">
        <v>21</v>
      </c>
      <c r="G15" s="70">
        <v>21</v>
      </c>
      <c r="H15" s="70">
        <v>20</v>
      </c>
      <c r="I15" s="70">
        <v>26</v>
      </c>
    </row>
    <row r="16" spans="2:9" s="64" customFormat="1" ht="19.5" customHeight="1" x14ac:dyDescent="0.3">
      <c r="B16" s="69" t="s">
        <v>17</v>
      </c>
      <c r="C16" s="70">
        <v>28</v>
      </c>
      <c r="D16" s="70">
        <v>29</v>
      </c>
      <c r="E16" s="70">
        <v>29</v>
      </c>
      <c r="F16" s="70">
        <v>26</v>
      </c>
      <c r="G16" s="70">
        <v>30</v>
      </c>
      <c r="H16" s="70">
        <v>29</v>
      </c>
      <c r="I16" s="70">
        <v>30</v>
      </c>
    </row>
    <row r="17" spans="2:9" s="64" customFormat="1" ht="19.5" customHeight="1" x14ac:dyDescent="0.3">
      <c r="B17" s="69" t="s">
        <v>18</v>
      </c>
      <c r="C17" s="70">
        <v>15</v>
      </c>
      <c r="D17" s="70">
        <v>12</v>
      </c>
      <c r="E17" s="70">
        <v>15</v>
      </c>
      <c r="F17" s="70">
        <v>12</v>
      </c>
      <c r="G17" s="70">
        <v>13</v>
      </c>
      <c r="H17" s="70">
        <v>13</v>
      </c>
      <c r="I17" s="70">
        <v>15</v>
      </c>
    </row>
    <row r="18" spans="2:9" s="64" customFormat="1" ht="19.5" customHeight="1" x14ac:dyDescent="0.3">
      <c r="B18" s="69" t="s">
        <v>19</v>
      </c>
      <c r="C18" s="70">
        <v>0.6</v>
      </c>
      <c r="D18" s="70">
        <v>0.75</v>
      </c>
      <c r="E18" s="70">
        <v>0.65</v>
      </c>
      <c r="F18" s="70">
        <v>0.8</v>
      </c>
      <c r="G18" s="70">
        <v>0.92</v>
      </c>
      <c r="H18" s="70">
        <v>1.02</v>
      </c>
      <c r="I18" s="71">
        <v>1</v>
      </c>
    </row>
    <row r="19" spans="2:9" s="64" customFormat="1" ht="19.5" customHeight="1" x14ac:dyDescent="0.3">
      <c r="B19" s="69" t="s">
        <v>20</v>
      </c>
      <c r="C19" s="70">
        <v>0.31</v>
      </c>
      <c r="D19" s="70">
        <v>0.28999999999999998</v>
      </c>
      <c r="E19" s="70">
        <v>0.25</v>
      </c>
      <c r="F19" s="70">
        <v>0.32</v>
      </c>
      <c r="G19" s="70">
        <v>0.35</v>
      </c>
      <c r="H19" s="70">
        <v>0.39</v>
      </c>
      <c r="I19" s="71">
        <v>0.33</v>
      </c>
    </row>
    <row r="20" spans="2:9" s="64" customFormat="1" ht="19.5" customHeight="1" x14ac:dyDescent="0.3">
      <c r="B20" s="69"/>
      <c r="C20" s="70"/>
      <c r="D20" s="70"/>
      <c r="E20" s="70"/>
      <c r="F20" s="70"/>
      <c r="G20" s="70"/>
      <c r="H20" s="70"/>
      <c r="I20" s="71"/>
    </row>
    <row r="21" spans="2:9" ht="19.5" customHeight="1" x14ac:dyDescent="0.3">
      <c r="B21" s="69"/>
      <c r="C21" s="70"/>
      <c r="D21" s="70"/>
      <c r="E21" s="70"/>
      <c r="F21" s="70"/>
      <c r="G21" s="70"/>
      <c r="H21" s="70"/>
      <c r="I21" s="71"/>
    </row>
    <row r="22" spans="2:9" ht="19.5" customHeight="1" x14ac:dyDescent="0.3">
      <c r="B22" s="69"/>
      <c r="C22" s="70"/>
      <c r="D22" s="70"/>
      <c r="E22" s="70"/>
      <c r="F22" s="70"/>
      <c r="G22" s="70"/>
      <c r="H22" s="70"/>
      <c r="I22" s="71"/>
    </row>
    <row r="23" spans="2:9" ht="19.5" customHeight="1" x14ac:dyDescent="0.3">
      <c r="B23" s="69"/>
      <c r="C23" s="70"/>
      <c r="D23" s="70"/>
      <c r="E23" s="70"/>
      <c r="F23" s="70"/>
      <c r="G23" s="70"/>
      <c r="H23" s="70"/>
      <c r="I23" s="71"/>
    </row>
    <row r="24" spans="2:9" ht="19.5" customHeight="1" x14ac:dyDescent="0.3">
      <c r="B24" s="69"/>
      <c r="C24" s="70"/>
      <c r="D24" s="70"/>
      <c r="E24" s="70"/>
      <c r="F24" s="70"/>
      <c r="G24" s="70"/>
      <c r="H24" s="70"/>
      <c r="I24" s="71"/>
    </row>
    <row r="25" spans="2:9" ht="19.5" customHeight="1" x14ac:dyDescent="0.3">
      <c r="B25" s="69"/>
      <c r="C25" s="70"/>
      <c r="D25" s="70"/>
      <c r="E25" s="70"/>
      <c r="F25" s="70"/>
      <c r="G25" s="70"/>
      <c r="H25" s="70"/>
      <c r="I25" s="71"/>
    </row>
    <row r="26" spans="2:9" ht="19.5" customHeight="1" x14ac:dyDescent="0.3">
      <c r="B26" s="69"/>
      <c r="C26" s="70"/>
      <c r="D26" s="70"/>
      <c r="E26" s="70"/>
      <c r="F26" s="70"/>
      <c r="G26" s="70"/>
      <c r="H26" s="70"/>
      <c r="I26" s="71"/>
    </row>
    <row r="27" spans="2:9" ht="19.5" customHeight="1" x14ac:dyDescent="0.3">
      <c r="B27" s="69"/>
      <c r="C27" s="70"/>
      <c r="D27" s="70"/>
      <c r="E27" s="70"/>
      <c r="F27" s="70"/>
      <c r="G27" s="70"/>
      <c r="H27" s="70"/>
      <c r="I27" s="71"/>
    </row>
    <row r="28" spans="2:9" ht="19.5" customHeight="1" x14ac:dyDescent="0.3">
      <c r="B28" s="69"/>
      <c r="C28" s="70"/>
      <c r="D28" s="70"/>
      <c r="E28" s="70"/>
      <c r="F28" s="70"/>
      <c r="G28" s="70"/>
      <c r="H28" s="70"/>
      <c r="I28" s="71"/>
    </row>
    <row r="29" spans="2:9" ht="19.5" customHeight="1" x14ac:dyDescent="0.3">
      <c r="B29" s="69"/>
      <c r="C29" s="70"/>
      <c r="D29" s="70"/>
      <c r="E29" s="70"/>
      <c r="F29" s="70"/>
      <c r="G29" s="70"/>
      <c r="H29" s="70"/>
      <c r="I29" s="71"/>
    </row>
    <row r="30" spans="2:9" ht="19.5" customHeight="1" x14ac:dyDescent="0.3">
      <c r="B30" s="69"/>
      <c r="C30" s="70"/>
      <c r="D30" s="70"/>
      <c r="E30" s="70"/>
      <c r="F30" s="70"/>
      <c r="G30" s="70"/>
      <c r="H30" s="70"/>
      <c r="I30" s="71"/>
    </row>
  </sheetData>
  <sheetProtection selectLockedCells="1"/>
  <conditionalFormatting sqref="B6:I30">
    <cfRule type="expression" dxfId="0" priority="8">
      <formula>MOD(ROW(),2)=0</formula>
    </cfRule>
  </conditionalFormatting>
  <printOptions horizontalCentered="1"/>
  <pageMargins left="0.25" right="0.25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B2:G9"/>
  <sheetViews>
    <sheetView showGridLines="0" zoomScaleNormal="100" workbookViewId="0"/>
  </sheetViews>
  <sheetFormatPr defaultRowHeight="12.75" x14ac:dyDescent="0.3"/>
  <cols>
    <col min="1" max="1" width="2.140625" style="44" customWidth="1"/>
    <col min="2" max="2" width="4.28515625" style="44" customWidth="1"/>
    <col min="3" max="3" width="24" style="44" customWidth="1"/>
    <col min="4" max="4" width="4" style="44" customWidth="1"/>
    <col min="5" max="6" width="18.140625" style="44" customWidth="1"/>
    <col min="7" max="16384" width="9.140625" style="44"/>
  </cols>
  <sheetData>
    <row r="2" spans="2:7" ht="15" x14ac:dyDescent="0.2">
      <c r="B2" s="55" t="s">
        <v>26</v>
      </c>
    </row>
    <row r="3" spans="2:7" x14ac:dyDescent="0.2">
      <c r="B3" s="48" t="s">
        <v>25</v>
      </c>
    </row>
    <row r="4" spans="2:7" ht="13.5" thickBot="1" x14ac:dyDescent="0.35">
      <c r="B4" s="45"/>
      <c r="C4" s="45"/>
      <c r="D4" s="45"/>
    </row>
    <row r="5" spans="2:7" s="46" customFormat="1" ht="13.5" thickTop="1" x14ac:dyDescent="0.3">
      <c r="B5" s="52">
        <v>1</v>
      </c>
      <c r="C5" s="49" t="s">
        <v>8</v>
      </c>
      <c r="D5" s="46" t="str">
        <f>IF(ISBLANK(C5),"← Please select a value from drop-down",IF(COUNTIF($C$5:C5,C5)&gt;1,"Duplicate KPIs",""))</f>
        <v/>
      </c>
      <c r="G5" s="44"/>
    </row>
    <row r="6" spans="2:7" s="46" customFormat="1" x14ac:dyDescent="0.3">
      <c r="B6" s="53">
        <v>2</v>
      </c>
      <c r="C6" s="50" t="s">
        <v>12</v>
      </c>
      <c r="D6" s="46" t="str">
        <f>IF(ISBLANK(C6),"← Please select a value from drop-down",IF(COUNTIF($C$5:C6,C6)&gt;1,"You have selected "&amp;C6&amp;" twice.",""))</f>
        <v/>
      </c>
      <c r="G6" s="44"/>
    </row>
    <row r="7" spans="2:7" s="46" customFormat="1" x14ac:dyDescent="0.3">
      <c r="B7" s="53">
        <v>3</v>
      </c>
      <c r="C7" s="50" t="s">
        <v>11</v>
      </c>
      <c r="D7" s="46" t="str">
        <f>IF(ISBLANK(C7),"← Please select a value from drop-down",IF(COUNTIF($C$5:C7,C7)&gt;1,"You have selected "&amp;C7&amp;" twice.",""))</f>
        <v/>
      </c>
      <c r="G7" s="44"/>
    </row>
    <row r="8" spans="2:7" s="46" customFormat="1" x14ac:dyDescent="0.3">
      <c r="B8" s="53">
        <v>4</v>
      </c>
      <c r="C8" s="50" t="s">
        <v>10</v>
      </c>
      <c r="D8" s="46" t="str">
        <f>IF(ISBLANK(C8),"← Please select a value from drop-down",IF(COUNTIF($C$5:C8,C8)&gt;1,"You have selected "&amp;C8&amp;" twice.",""))</f>
        <v/>
      </c>
    </row>
    <row r="9" spans="2:7" s="46" customFormat="1" ht="13.5" thickBot="1" x14ac:dyDescent="0.35">
      <c r="B9" s="54">
        <v>5</v>
      </c>
      <c r="C9" s="51" t="s">
        <v>21</v>
      </c>
      <c r="D9" s="46" t="str">
        <f>IF(ISBLANK(C9),"← Please select a value from drop-down",IF(COUNTIF($C$5:C9,C9)&gt;1,"You have selected "&amp;C9&amp;" twice.",""))</f>
        <v/>
      </c>
    </row>
  </sheetData>
  <sheetProtection selectLockedCells="1"/>
  <dataValidations count="1">
    <dataValidation type="list" allowBlank="1" showInputMessage="1" showErrorMessage="1" errorTitle="Whoops!" error="A metric from your financial data needs to be entered for Key Metrics to work correctly. Click Cancel and enter a different metric or add the metric to the Financial Data Input sheet. " sqref="C5:C9">
      <formula1>lstMetrics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9"/>
  <sheetViews>
    <sheetView workbookViewId="0"/>
  </sheetViews>
  <sheetFormatPr defaultRowHeight="12.75" outlineLevelRow="1" x14ac:dyDescent="0.3"/>
  <cols>
    <col min="1" max="1" width="9.140625" style="44"/>
    <col min="2" max="2" width="32.85546875" style="44" customWidth="1"/>
    <col min="3" max="16384" width="9.140625" style="44"/>
  </cols>
  <sheetData>
    <row r="1" spans="1:9" s="46" customFormat="1" x14ac:dyDescent="0.3"/>
    <row r="2" spans="1:9" s="46" customFormat="1" hidden="1" outlineLevel="1" x14ac:dyDescent="0.2">
      <c r="D2" s="56" t="s">
        <v>2</v>
      </c>
    </row>
    <row r="3" spans="1:9" ht="19.5" hidden="1" customHeight="1" outlineLevel="1" x14ac:dyDescent="0.2">
      <c r="B3" s="44" t="s">
        <v>3</v>
      </c>
      <c r="C3" s="57">
        <f>SelectedYear</f>
        <v>2014</v>
      </c>
      <c r="D3" s="44">
        <f ca="1">MATCH(C3,lstYears,0)+1</f>
        <v>8</v>
      </c>
    </row>
    <row r="4" spans="1:9" ht="19.5" hidden="1" customHeight="1" outlineLevel="1" x14ac:dyDescent="0.2">
      <c r="B4" s="44" t="s">
        <v>4</v>
      </c>
      <c r="C4" s="57">
        <f>C3-1</f>
        <v>2013</v>
      </c>
      <c r="D4" s="44">
        <f ca="1">MATCH(C4,lstYears,0)+1</f>
        <v>7</v>
      </c>
    </row>
    <row r="5" spans="1:9" ht="19.5" customHeight="1" collapsed="1" x14ac:dyDescent="0.3"/>
    <row r="6" spans="1:9" ht="19.5" hidden="1" customHeight="1" outlineLevel="1" x14ac:dyDescent="0.2">
      <c r="B6" s="44" t="s">
        <v>2</v>
      </c>
      <c r="C6" s="58">
        <f ca="1">MATCH(C7,lstYears,0)+1</f>
        <v>4</v>
      </c>
      <c r="D6" s="58">
        <f ca="1">MATCH(D7,lstYears,0)+1</f>
        <v>5</v>
      </c>
      <c r="E6" s="58">
        <f ca="1">MATCH(E7,lstYears,0)+1</f>
        <v>6</v>
      </c>
      <c r="F6" s="58">
        <f ca="1">MATCH(F7,lstYears,0)+1</f>
        <v>7</v>
      </c>
      <c r="G6" s="58">
        <f ca="1">MATCH(G7,lstYears,0)+1</f>
        <v>8</v>
      </c>
      <c r="I6" s="44">
        <f ca="1">COUNT(C6:G6)</f>
        <v>5</v>
      </c>
    </row>
    <row r="7" spans="1:9" collapsed="1" x14ac:dyDescent="0.2">
      <c r="A7" s="59"/>
      <c r="B7" s="60" t="s">
        <v>22</v>
      </c>
      <c r="C7" s="61">
        <f>D7-1</f>
        <v>2010</v>
      </c>
      <c r="D7" s="61">
        <f>E7-1</f>
        <v>2011</v>
      </c>
      <c r="E7" s="61">
        <f>F7-1</f>
        <v>2012</v>
      </c>
      <c r="F7" s="61">
        <f>G7-1</f>
        <v>2013</v>
      </c>
      <c r="G7" s="61">
        <f>C3</f>
        <v>2014</v>
      </c>
      <c r="H7" s="60"/>
    </row>
    <row r="8" spans="1:9" ht="19.5" customHeight="1" x14ac:dyDescent="0.2">
      <c r="A8" s="59">
        <f>MATCH(B8,'Raw Data'!$B$6:$B$30,0)</f>
        <v>1</v>
      </c>
      <c r="B8" s="59" t="str">
        <f>IF(Settings!C5="","",Settings!C5)</f>
        <v>Revenue</v>
      </c>
      <c r="C8" s="59">
        <f ca="1">IFERROR(INDEX('Raw Data'!$B$6:$I$30,$A8,C$6),NA())</f>
        <v>132728.38</v>
      </c>
      <c r="D8" s="59">
        <f ca="1">IFERROR(INDEX('Raw Data'!$B$6:$I$30,$A8,D$6),NA())</f>
        <v>145687.46</v>
      </c>
      <c r="E8" s="59">
        <f ca="1">IFERROR(INDEX('Raw Data'!$B$6:$I$30,$A8,E$6),NA())</f>
        <v>152044.56</v>
      </c>
      <c r="F8" s="59">
        <f ca="1">IFERROR(INDEX('Raw Data'!$B$6:$I$30,$A8,F$6),NA())</f>
        <v>150026.63</v>
      </c>
      <c r="G8" s="59">
        <f ca="1">IFERROR(INDEX('Raw Data'!$B$6:$I$30,$A8,G$6),NA())</f>
        <v>152583.88</v>
      </c>
      <c r="H8" s="62">
        <f ca="1">IFERROR(G8/F8-1,"")</f>
        <v>1.7045307223124251E-2</v>
      </c>
    </row>
    <row r="9" spans="1:9" ht="19.5" customHeight="1" x14ac:dyDescent="0.2">
      <c r="A9" s="59">
        <f>MATCH(B9,'Raw Data'!$B$6:$B$30,0)</f>
        <v>6</v>
      </c>
      <c r="B9" s="59" t="str">
        <f>IF(Settings!C6="","",Settings!C6)</f>
        <v>Net Profit</v>
      </c>
      <c r="C9" s="59">
        <f ca="1">IFERROR(INDEX('Raw Data'!$B$6:$I$30,$A9,C$6),NA())</f>
        <v>56452</v>
      </c>
      <c r="D9" s="59">
        <f ca="1">IFERROR(INDEX('Raw Data'!$B$6:$I$30,$A9,D$6),NA())</f>
        <v>64564</v>
      </c>
      <c r="E9" s="59">
        <f ca="1">IFERROR(INDEX('Raw Data'!$B$6:$I$30,$A9,E$6),NA())</f>
        <v>64293</v>
      </c>
      <c r="F9" s="59">
        <f ca="1">IFERROR(INDEX('Raw Data'!$B$6:$I$30,$A9,F$6),NA())</f>
        <v>55773</v>
      </c>
      <c r="G9" s="59">
        <f ca="1">IFERROR(INDEX('Raw Data'!$B$6:$I$30,$A9,G$6),NA())</f>
        <v>61445</v>
      </c>
      <c r="H9" s="62">
        <f t="shared" ref="H9:H12" ca="1" si="0">IFERROR(G9/F9-1,"")</f>
        <v>0.10169795420723293</v>
      </c>
    </row>
    <row r="10" spans="1:9" ht="19.5" customHeight="1" x14ac:dyDescent="0.2">
      <c r="A10" s="59">
        <f>MATCH(B10,'Raw Data'!$B$6:$B$30,0)</f>
        <v>5</v>
      </c>
      <c r="B10" s="59" t="str">
        <f>IF(Settings!C7="","",Settings!C7)</f>
        <v>Interest</v>
      </c>
      <c r="C10" s="59">
        <f ca="1">IFERROR(INDEX('Raw Data'!$B$6:$I$30,$A10,C$6),NA())</f>
        <v>3444</v>
      </c>
      <c r="D10" s="59">
        <f ca="1">IFERROR(INDEX('Raw Data'!$B$6:$I$30,$A10,D$6),NA())</f>
        <v>3183</v>
      </c>
      <c r="E10" s="59">
        <f ca="1">IFERROR(INDEX('Raw Data'!$B$6:$I$30,$A10,E$6),NA())</f>
        <v>3537</v>
      </c>
      <c r="F10" s="59">
        <f ca="1">IFERROR(INDEX('Raw Data'!$B$6:$I$30,$A10,F$6),NA())</f>
        <v>3615</v>
      </c>
      <c r="G10" s="59">
        <f ca="1">IFERROR(INDEX('Raw Data'!$B$6:$I$30,$A10,G$6),NA())</f>
        <v>3668</v>
      </c>
      <c r="H10" s="62">
        <f t="shared" ca="1" si="0"/>
        <v>1.46611341632088E-2</v>
      </c>
    </row>
    <row r="11" spans="1:9" ht="19.5" customHeight="1" x14ac:dyDescent="0.2">
      <c r="A11" s="59">
        <f>MATCH(B11,'Raw Data'!$B$6:$B$30,0)</f>
        <v>4</v>
      </c>
      <c r="B11" s="59" t="str">
        <f>IF(Settings!C8="","",Settings!C8)</f>
        <v>Loss</v>
      </c>
      <c r="C11" s="59">
        <f ca="1">IFERROR(INDEX('Raw Data'!$B$6:$I$30,$A11,C$6),NA())</f>
        <v>5044</v>
      </c>
      <c r="D11" s="59">
        <f ca="1">IFERROR(INDEX('Raw Data'!$B$6:$I$30,$A11,D$6),NA())</f>
        <v>4979</v>
      </c>
      <c r="E11" s="59">
        <f ca="1">IFERROR(INDEX('Raw Data'!$B$6:$I$30,$A11,E$6),NA())</f>
        <v>5287</v>
      </c>
      <c r="F11" s="59">
        <f ca="1">IFERROR(INDEX('Raw Data'!$B$6:$I$30,$A11,F$6),NA())</f>
        <v>5120</v>
      </c>
      <c r="G11" s="59">
        <f ca="1">IFERROR(INDEX('Raw Data'!$B$6:$I$30,$A11,G$6),NA())</f>
        <v>4558</v>
      </c>
      <c r="H11" s="62">
        <f t="shared" ca="1" si="0"/>
        <v>-0.10976562499999998</v>
      </c>
    </row>
    <row r="12" spans="1:9" ht="19.5" customHeight="1" x14ac:dyDescent="0.2">
      <c r="A12" s="59">
        <f>MATCH(B12,'Raw Data'!$B$6:$B$30,0)</f>
        <v>3</v>
      </c>
      <c r="B12" s="59" t="str">
        <f>IF(Settings!C9="","",Settings!C9)</f>
        <v>Profit</v>
      </c>
      <c r="C12" s="59">
        <f ca="1">IFERROR(INDEX('Raw Data'!$B$6:$I$30,$A12,C$6),NA())</f>
        <v>70769</v>
      </c>
      <c r="D12" s="59">
        <f ca="1">IFERROR(INDEX('Raw Data'!$B$6:$I$30,$A12,D$6),NA())</f>
        <v>69348</v>
      </c>
      <c r="E12" s="59">
        <f ca="1">IFERROR(INDEX('Raw Data'!$B$6:$I$30,$A12,E$6),NA())</f>
        <v>72545</v>
      </c>
      <c r="F12" s="59">
        <f ca="1">IFERROR(INDEX('Raw Data'!$B$6:$I$30,$A12,F$6),NA())</f>
        <v>70711</v>
      </c>
      <c r="G12" s="59">
        <f ca="1">IFERROR(INDEX('Raw Data'!$B$6:$I$30,$A12,G$6),NA())</f>
        <v>71055</v>
      </c>
      <c r="H12" s="62">
        <f t="shared" ca="1" si="0"/>
        <v>4.8648725092277356E-3</v>
      </c>
    </row>
    <row r="14" spans="1:9" x14ac:dyDescent="0.3">
      <c r="A14" s="59"/>
      <c r="B14" s="60" t="s">
        <v>27</v>
      </c>
      <c r="C14" s="60"/>
      <c r="D14" s="60"/>
      <c r="E14" s="60"/>
      <c r="F14" s="60"/>
      <c r="G14" s="60"/>
    </row>
    <row r="15" spans="1:9" ht="19.5" customHeight="1" x14ac:dyDescent="0.3">
      <c r="A15" s="59">
        <f>ROWS($B$15:B15)</f>
        <v>1</v>
      </c>
      <c r="B15" s="59" t="str">
        <f>IF('Raw Data'!B6=0,"",'Raw Data'!B6)</f>
        <v>Revenue</v>
      </c>
      <c r="C15" s="59">
        <f ca="1">IF(B15="",NA(),IFERROR(INDEX('Raw Data'!$B$6:$I$30,$A15,C$6),NA()))</f>
        <v>132728.38</v>
      </c>
      <c r="D15" s="59">
        <f ca="1">IF(B15="",NA(),IFERROR(INDEX('Raw Data'!$B$6:$I$30,$A15,D$6),NA()))</f>
        <v>145687.46</v>
      </c>
      <c r="E15" s="59">
        <f ca="1">IF(B15="",NA(),IFERROR(INDEX('Raw Data'!$B$6:$I$30,$A15,E$6),NA()))</f>
        <v>152044.56</v>
      </c>
      <c r="F15" s="59">
        <f ca="1">IF(B15="",NA(),IFERROR(INDEX('Raw Data'!$B$6:$I$30,$A15,F$6),NA()))</f>
        <v>150026.63</v>
      </c>
      <c r="G15" s="59">
        <f ca="1">IF(B15="",NA(),IFERROR(INDEX('Raw Data'!$B$6:$I$30,$A15,G$6),NA()))</f>
        <v>152583.88</v>
      </c>
    </row>
    <row r="16" spans="1:9" ht="19.5" customHeight="1" x14ac:dyDescent="0.3">
      <c r="A16" s="59">
        <f>ROWS($B$15:B16)</f>
        <v>2</v>
      </c>
      <c r="B16" s="59" t="str">
        <f>IF('Raw Data'!B7=0,"",'Raw Data'!B7)</f>
        <v>Expense</v>
      </c>
      <c r="C16" s="59">
        <f ca="1">IF(B16="",NA(),IFERROR(INDEX('Raw Data'!$B$6:$I$30,$A16,C$6),NA()))</f>
        <v>86251</v>
      </c>
      <c r="D16" s="59">
        <f ca="1">IF(B16="",NA(),IFERROR(INDEX('Raw Data'!$B$6:$I$30,$A16,D$6),NA()))</f>
        <v>66769</v>
      </c>
      <c r="E16" s="59">
        <f ca="1">IF(B16="",NA(),IFERROR(INDEX('Raw Data'!$B$6:$I$30,$A16,E$6),NA()))</f>
        <v>80915</v>
      </c>
      <c r="F16" s="59">
        <f ca="1">IF(B16="",NA(),IFERROR(INDEX('Raw Data'!$B$6:$I$30,$A16,F$6),NA()))</f>
        <v>81331</v>
      </c>
      <c r="G16" s="59">
        <f ca="1">IF(B16="",NA(),IFERROR(INDEX('Raw Data'!$B$6:$I$30,$A16,G$6),NA()))</f>
        <v>91450</v>
      </c>
    </row>
    <row r="17" spans="1:7" ht="19.5" customHeight="1" x14ac:dyDescent="0.3">
      <c r="A17" s="59">
        <f>ROWS($B$15:B17)</f>
        <v>3</v>
      </c>
      <c r="B17" s="59" t="str">
        <f>IF('Raw Data'!B8=0,"",'Raw Data'!B8)</f>
        <v>Profit</v>
      </c>
      <c r="C17" s="59">
        <f ca="1">IF(B17="",NA(),IFERROR(INDEX('Raw Data'!$B$6:$I$30,$A17,C$6),NA()))</f>
        <v>70769</v>
      </c>
      <c r="D17" s="59">
        <f ca="1">IF(B17="",NA(),IFERROR(INDEX('Raw Data'!$B$6:$I$30,$A17,D$6),NA()))</f>
        <v>69348</v>
      </c>
      <c r="E17" s="59">
        <f ca="1">IF(B17="",NA(),IFERROR(INDEX('Raw Data'!$B$6:$I$30,$A17,E$6),NA()))</f>
        <v>72545</v>
      </c>
      <c r="F17" s="59">
        <f ca="1">IF(B17="",NA(),IFERROR(INDEX('Raw Data'!$B$6:$I$30,$A17,F$6),NA()))</f>
        <v>70711</v>
      </c>
      <c r="G17" s="59">
        <f ca="1">IF(B17="",NA(),IFERROR(INDEX('Raw Data'!$B$6:$I$30,$A17,G$6),NA()))</f>
        <v>71055</v>
      </c>
    </row>
    <row r="18" spans="1:7" ht="19.5" customHeight="1" x14ac:dyDescent="0.3">
      <c r="A18" s="59">
        <f>ROWS($B$15:B18)</f>
        <v>4</v>
      </c>
      <c r="B18" s="59" t="str">
        <f>IF('Raw Data'!B9=0,"",'Raw Data'!B9)</f>
        <v>Loss</v>
      </c>
      <c r="C18" s="59">
        <f ca="1">IF(B18="",NA(),IFERROR(INDEX('Raw Data'!$B$6:$I$30,$A18,C$6),NA()))</f>
        <v>5044</v>
      </c>
      <c r="D18" s="59">
        <f ca="1">IF(B18="",NA(),IFERROR(INDEX('Raw Data'!$B$6:$I$30,$A18,D$6),NA()))</f>
        <v>4979</v>
      </c>
      <c r="E18" s="59">
        <f ca="1">IF(B18="",NA(),IFERROR(INDEX('Raw Data'!$B$6:$I$30,$A18,E$6),NA()))</f>
        <v>5287</v>
      </c>
      <c r="F18" s="59">
        <f ca="1">IF(B18="",NA(),IFERROR(INDEX('Raw Data'!$B$6:$I$30,$A18,F$6),NA()))</f>
        <v>5120</v>
      </c>
      <c r="G18" s="59">
        <f ca="1">IF(B18="",NA(),IFERROR(INDEX('Raw Data'!$B$6:$I$30,$A18,G$6),NA()))</f>
        <v>4558</v>
      </c>
    </row>
    <row r="19" spans="1:7" ht="19.5" customHeight="1" x14ac:dyDescent="0.3">
      <c r="A19" s="59">
        <f>ROWS($B$15:B19)</f>
        <v>5</v>
      </c>
      <c r="B19" s="59" t="str">
        <f>IF('Raw Data'!B10=0,"",'Raw Data'!B10)</f>
        <v>Interest</v>
      </c>
      <c r="C19" s="59">
        <f ca="1">IF(B19="",NA(),IFERROR(INDEX('Raw Data'!$B$6:$I$30,$A19,C$6),NA()))</f>
        <v>3444</v>
      </c>
      <c r="D19" s="59">
        <f ca="1">IF(B19="",NA(),IFERROR(INDEX('Raw Data'!$B$6:$I$30,$A19,D$6),NA()))</f>
        <v>3183</v>
      </c>
      <c r="E19" s="59">
        <f ca="1">IF(B19="",NA(),IFERROR(INDEX('Raw Data'!$B$6:$I$30,$A19,E$6),NA()))</f>
        <v>3537</v>
      </c>
      <c r="F19" s="59">
        <f ca="1">IF(B19="",NA(),IFERROR(INDEX('Raw Data'!$B$6:$I$30,$A19,F$6),NA()))</f>
        <v>3615</v>
      </c>
      <c r="G19" s="59">
        <f ca="1">IF(B19="",NA(),IFERROR(INDEX('Raw Data'!$B$6:$I$30,$A19,G$6),NA()))</f>
        <v>3668</v>
      </c>
    </row>
    <row r="20" spans="1:7" ht="19.5" customHeight="1" x14ac:dyDescent="0.3">
      <c r="A20" s="59">
        <f>ROWS($B$15:B20)</f>
        <v>6</v>
      </c>
      <c r="B20" s="59" t="str">
        <f>IF('Raw Data'!B11=0,"",'Raw Data'!B11)</f>
        <v>Net Profit</v>
      </c>
      <c r="C20" s="59">
        <f ca="1">IF(B20="",NA(),IFERROR(INDEX('Raw Data'!$B$6:$I$30,$A20,C$6),NA()))</f>
        <v>56452</v>
      </c>
      <c r="D20" s="59">
        <f ca="1">IF(B20="",NA(),IFERROR(INDEX('Raw Data'!$B$6:$I$30,$A20,D$6),NA()))</f>
        <v>64564</v>
      </c>
      <c r="E20" s="59">
        <f ca="1">IF(B20="",NA(),IFERROR(INDEX('Raw Data'!$B$6:$I$30,$A20,E$6),NA()))</f>
        <v>64293</v>
      </c>
      <c r="F20" s="59">
        <f ca="1">IF(B20="",NA(),IFERROR(INDEX('Raw Data'!$B$6:$I$30,$A20,F$6),NA()))</f>
        <v>55773</v>
      </c>
      <c r="G20" s="59">
        <f ca="1">IF(B20="",NA(),IFERROR(INDEX('Raw Data'!$B$6:$I$30,$A20,G$6),NA()))</f>
        <v>61445</v>
      </c>
    </row>
    <row r="21" spans="1:7" ht="19.5" customHeight="1" x14ac:dyDescent="0.3">
      <c r="A21" s="59">
        <f>ROWS($B$15:B21)</f>
        <v>7</v>
      </c>
      <c r="B21" s="59" t="str">
        <f>IF('Raw Data'!B12=0,"",'Raw Data'!B12)</f>
        <v>Taxes</v>
      </c>
      <c r="C21" s="59">
        <f ca="1">IF(B21="",NA(),IFERROR(INDEX('Raw Data'!$B$6:$I$30,$A21,C$6),NA()))</f>
        <v>29505</v>
      </c>
      <c r="D21" s="59">
        <f ca="1">IF(B21="",NA(),IFERROR(INDEX('Raw Data'!$B$6:$I$30,$A21,D$6),NA()))</f>
        <v>22514</v>
      </c>
      <c r="E21" s="59">
        <f ca="1">IF(B21="",NA(),IFERROR(INDEX('Raw Data'!$B$6:$I$30,$A21,E$6),NA()))</f>
        <v>24433</v>
      </c>
      <c r="F21" s="59">
        <f ca="1">IF(B21="",NA(),IFERROR(INDEX('Raw Data'!$B$6:$I$30,$A21,F$6),NA()))</f>
        <v>27374</v>
      </c>
      <c r="G21" s="59">
        <f ca="1">IF(B21="",NA(),IFERROR(INDEX('Raw Data'!$B$6:$I$30,$A21,G$6),NA()))</f>
        <v>27409</v>
      </c>
    </row>
    <row r="22" spans="1:7" ht="19.5" customHeight="1" x14ac:dyDescent="0.3">
      <c r="A22" s="59">
        <f>ROWS($B$15:B22)</f>
        <v>8</v>
      </c>
      <c r="B22" s="59" t="str">
        <f>IF('Raw Data'!B13=0,"",'Raw Data'!B13)</f>
        <v>Profit after Taxes</v>
      </c>
      <c r="C22" s="59">
        <f ca="1">IF(B22="",NA(),IFERROR(INDEX('Raw Data'!$B$6:$I$30,$A22,C$6),NA()))</f>
        <v>46050</v>
      </c>
      <c r="D22" s="59">
        <f ca="1">IF(B22="",NA(),IFERROR(INDEX('Raw Data'!$B$6:$I$30,$A22,D$6),NA()))</f>
        <v>42749</v>
      </c>
      <c r="E22" s="59">
        <f ca="1">IF(B22="",NA(),IFERROR(INDEX('Raw Data'!$B$6:$I$30,$A22,E$6),NA()))</f>
        <v>40652</v>
      </c>
      <c r="F22" s="59">
        <f ca="1">IF(B22="",NA(),IFERROR(INDEX('Raw Data'!$B$6:$I$30,$A22,F$6),NA()))</f>
        <v>42910</v>
      </c>
      <c r="G22" s="59">
        <f ca="1">IF(B22="",NA(),IFERROR(INDEX('Raw Data'!$B$6:$I$30,$A22,G$6),NA()))</f>
        <v>40295</v>
      </c>
    </row>
    <row r="23" spans="1:7" ht="19.5" customHeight="1" x14ac:dyDescent="0.3">
      <c r="A23" s="59">
        <f>ROWS($B$15:B23)</f>
        <v>9</v>
      </c>
      <c r="B23" s="59" t="str">
        <f>IF('Raw Data'!B14=0,"",'Raw Data'!B14)</f>
        <v>KPI 1</v>
      </c>
      <c r="C23" s="59">
        <f ca="1">IF(B23="",NA(),IFERROR(INDEX('Raw Data'!$B$6:$I$30,$A23,C$6),NA()))</f>
        <v>12</v>
      </c>
      <c r="D23" s="59">
        <f ca="1">IF(B23="",NA(),IFERROR(INDEX('Raw Data'!$B$6:$I$30,$A23,D$6),NA()))</f>
        <v>17</v>
      </c>
      <c r="E23" s="59">
        <f ca="1">IF(B23="",NA(),IFERROR(INDEX('Raw Data'!$B$6:$I$30,$A23,E$6),NA()))</f>
        <v>12</v>
      </c>
      <c r="F23" s="59">
        <f ca="1">IF(B23="",NA(),IFERROR(INDEX('Raw Data'!$B$6:$I$30,$A23,F$6),NA()))</f>
        <v>12</v>
      </c>
      <c r="G23" s="59">
        <f ca="1">IF(B23="",NA(),IFERROR(INDEX('Raw Data'!$B$6:$I$30,$A23,G$6),NA()))</f>
        <v>14</v>
      </c>
    </row>
    <row r="24" spans="1:7" ht="19.5" customHeight="1" x14ac:dyDescent="0.3">
      <c r="A24" s="59">
        <f>ROWS($B$15:B24)</f>
        <v>10</v>
      </c>
      <c r="B24" s="59" t="str">
        <f>IF('Raw Data'!B15=0,"",'Raw Data'!B15)</f>
        <v>KPI 2</v>
      </c>
      <c r="C24" s="59">
        <f ca="1">IF(B24="",NA(),IFERROR(INDEX('Raw Data'!$B$6:$I$30,$A24,C$6),NA()))</f>
        <v>24</v>
      </c>
      <c r="D24" s="59">
        <f ca="1">IF(B24="",NA(),IFERROR(INDEX('Raw Data'!$B$6:$I$30,$A24,D$6),NA()))</f>
        <v>21</v>
      </c>
      <c r="E24" s="59">
        <f ca="1">IF(B24="",NA(),IFERROR(INDEX('Raw Data'!$B$6:$I$30,$A24,E$6),NA()))</f>
        <v>21</v>
      </c>
      <c r="F24" s="59">
        <f ca="1">IF(B24="",NA(),IFERROR(INDEX('Raw Data'!$B$6:$I$30,$A24,F$6),NA()))</f>
        <v>20</v>
      </c>
      <c r="G24" s="59">
        <f ca="1">IF(B24="",NA(),IFERROR(INDEX('Raw Data'!$B$6:$I$30,$A24,G$6),NA()))</f>
        <v>26</v>
      </c>
    </row>
    <row r="25" spans="1:7" ht="19.5" customHeight="1" x14ac:dyDescent="0.3">
      <c r="A25" s="59">
        <f>ROWS($B$15:B25)</f>
        <v>11</v>
      </c>
      <c r="B25" s="59" t="str">
        <f>IF('Raw Data'!B16=0,"",'Raw Data'!B16)</f>
        <v>KPI 3</v>
      </c>
      <c r="C25" s="59">
        <f ca="1">IF(B25="",NA(),IFERROR(INDEX('Raw Data'!$B$6:$I$30,$A25,C$6),NA()))</f>
        <v>29</v>
      </c>
      <c r="D25" s="59">
        <f ca="1">IF(B25="",NA(),IFERROR(INDEX('Raw Data'!$B$6:$I$30,$A25,D$6),NA()))</f>
        <v>26</v>
      </c>
      <c r="E25" s="59">
        <f ca="1">IF(B25="",NA(),IFERROR(INDEX('Raw Data'!$B$6:$I$30,$A25,E$6),NA()))</f>
        <v>30</v>
      </c>
      <c r="F25" s="59">
        <f ca="1">IF(B25="",NA(),IFERROR(INDEX('Raw Data'!$B$6:$I$30,$A25,F$6),NA()))</f>
        <v>29</v>
      </c>
      <c r="G25" s="59">
        <f ca="1">IF(B25="",NA(),IFERROR(INDEX('Raw Data'!$B$6:$I$30,$A25,G$6),NA()))</f>
        <v>30</v>
      </c>
    </row>
    <row r="26" spans="1:7" ht="19.5" customHeight="1" x14ac:dyDescent="0.3">
      <c r="A26" s="59">
        <f>ROWS($B$15:B26)</f>
        <v>12</v>
      </c>
      <c r="B26" s="59" t="str">
        <f>IF('Raw Data'!B17=0,"",'Raw Data'!B17)</f>
        <v>KPI 4</v>
      </c>
      <c r="C26" s="59">
        <f ca="1">IF(B26="",NA(),IFERROR(INDEX('Raw Data'!$B$6:$I$30,$A26,C$6),NA()))</f>
        <v>15</v>
      </c>
      <c r="D26" s="59">
        <f ca="1">IF(B26="",NA(),IFERROR(INDEX('Raw Data'!$B$6:$I$30,$A26,D$6),NA()))</f>
        <v>12</v>
      </c>
      <c r="E26" s="59">
        <f ca="1">IF(B26="",NA(),IFERROR(INDEX('Raw Data'!$B$6:$I$30,$A26,E$6),NA()))</f>
        <v>13</v>
      </c>
      <c r="F26" s="59">
        <f ca="1">IF(B26="",NA(),IFERROR(INDEX('Raw Data'!$B$6:$I$30,$A26,F$6),NA()))</f>
        <v>13</v>
      </c>
      <c r="G26" s="59">
        <f ca="1">IF(B26="",NA(),IFERROR(INDEX('Raw Data'!$B$6:$I$30,$A26,G$6),NA()))</f>
        <v>15</v>
      </c>
    </row>
    <row r="27" spans="1:7" ht="19.5" customHeight="1" x14ac:dyDescent="0.3">
      <c r="A27" s="59">
        <f>ROWS($B$15:B27)</f>
        <v>13</v>
      </c>
      <c r="B27" s="59" t="str">
        <f>IF('Raw Data'!B18=0,"",'Raw Data'!B18)</f>
        <v>KPI 5</v>
      </c>
      <c r="C27" s="59">
        <f ca="1">IF(B27="",NA(),IFERROR(INDEX('Raw Data'!$B$6:$I$30,$A27,C$6),NA()))</f>
        <v>0.65</v>
      </c>
      <c r="D27" s="59">
        <f ca="1">IF(B27="",NA(),IFERROR(INDEX('Raw Data'!$B$6:$I$30,$A27,D$6),NA()))</f>
        <v>0.8</v>
      </c>
      <c r="E27" s="59">
        <f ca="1">IF(B27="",NA(),IFERROR(INDEX('Raw Data'!$B$6:$I$30,$A27,E$6),NA()))</f>
        <v>0.92</v>
      </c>
      <c r="F27" s="59">
        <f ca="1">IF(B27="",NA(),IFERROR(INDEX('Raw Data'!$B$6:$I$30,$A27,F$6),NA()))</f>
        <v>1.02</v>
      </c>
      <c r="G27" s="59">
        <f ca="1">IF(B27="",NA(),IFERROR(INDEX('Raw Data'!$B$6:$I$30,$A27,G$6),NA()))</f>
        <v>1</v>
      </c>
    </row>
    <row r="28" spans="1:7" ht="19.5" customHeight="1" x14ac:dyDescent="0.3">
      <c r="A28" s="59">
        <f>ROWS($B$15:B28)</f>
        <v>14</v>
      </c>
      <c r="B28" s="59" t="str">
        <f>IF('Raw Data'!B19=0,"",'Raw Data'!B19)</f>
        <v>KPI 6</v>
      </c>
      <c r="C28" s="59">
        <f ca="1">IF(B28="",NA(),IFERROR(INDEX('Raw Data'!$B$6:$I$30,$A28,C$6),NA()))</f>
        <v>0.25</v>
      </c>
      <c r="D28" s="59">
        <f ca="1">IF(B28="",NA(),IFERROR(INDEX('Raw Data'!$B$6:$I$30,$A28,D$6),NA()))</f>
        <v>0.32</v>
      </c>
      <c r="E28" s="59">
        <f ca="1">IF(B28="",NA(),IFERROR(INDEX('Raw Data'!$B$6:$I$30,$A28,E$6),NA()))</f>
        <v>0.35</v>
      </c>
      <c r="F28" s="59">
        <f ca="1">IF(B28="",NA(),IFERROR(INDEX('Raw Data'!$B$6:$I$30,$A28,F$6),NA()))</f>
        <v>0.39</v>
      </c>
      <c r="G28" s="59">
        <f ca="1">IF(B28="",NA(),IFERROR(INDEX('Raw Data'!$B$6:$I$30,$A28,G$6),NA()))</f>
        <v>0.33</v>
      </c>
    </row>
    <row r="29" spans="1:7" ht="19.5" customHeight="1" x14ac:dyDescent="0.3">
      <c r="A29" s="59">
        <f>ROWS($B$15:B29)</f>
        <v>15</v>
      </c>
      <c r="B29" s="59" t="str">
        <f>IF('Raw Data'!B20=0,"",'Raw Data'!B20)</f>
        <v/>
      </c>
      <c r="C29" s="59" t="e">
        <f>IF(B29="",NA(),IFERROR(INDEX('Raw Data'!$B$6:$I$30,$A29,C$6),NA()))</f>
        <v>#N/A</v>
      </c>
      <c r="D29" s="59" t="e">
        <f>IF(B29="",NA(),IFERROR(INDEX('Raw Data'!$B$6:$I$30,$A29,D$6),NA()))</f>
        <v>#N/A</v>
      </c>
      <c r="E29" s="59" t="e">
        <f>IF(B29="",NA(),IFERROR(INDEX('Raw Data'!$B$6:$I$30,$A29,E$6),NA()))</f>
        <v>#N/A</v>
      </c>
      <c r="F29" s="59" t="e">
        <f>IF(B29="",NA(),IFERROR(INDEX('Raw Data'!$B$6:$I$30,$A29,F$6),NA()))</f>
        <v>#N/A</v>
      </c>
      <c r="G29" s="59" t="e">
        <f>IF(B29="",NA(),IFERROR(INDEX('Raw Data'!$B$6:$I$30,$A29,G$6),NA()))</f>
        <v>#N/A</v>
      </c>
    </row>
    <row r="30" spans="1:7" ht="19.5" customHeight="1" x14ac:dyDescent="0.3">
      <c r="A30" s="59">
        <f>ROWS($B$15:B30)</f>
        <v>16</v>
      </c>
      <c r="B30" s="59" t="str">
        <f>IF('Raw Data'!B21=0,"",'Raw Data'!B21)</f>
        <v/>
      </c>
      <c r="C30" s="59" t="e">
        <f>IF(B30="",NA(),IFERROR(INDEX('Raw Data'!$B$6:$I$30,$A30,C$6),NA()))</f>
        <v>#N/A</v>
      </c>
      <c r="D30" s="59" t="e">
        <f>IF(B30="",NA(),IFERROR(INDEX('Raw Data'!$B$6:$I$30,$A30,D$6),NA()))</f>
        <v>#N/A</v>
      </c>
      <c r="E30" s="59" t="e">
        <f>IF(B30="",NA(),IFERROR(INDEX('Raw Data'!$B$6:$I$30,$A30,E$6),NA()))</f>
        <v>#N/A</v>
      </c>
      <c r="F30" s="59" t="e">
        <f>IF(B30="",NA(),IFERROR(INDEX('Raw Data'!$B$6:$I$30,$A30,F$6),NA()))</f>
        <v>#N/A</v>
      </c>
      <c r="G30" s="59" t="e">
        <f>IF(B30="",NA(),IFERROR(INDEX('Raw Data'!$B$6:$I$30,$A30,G$6),NA()))</f>
        <v>#N/A</v>
      </c>
    </row>
    <row r="31" spans="1:7" ht="19.5" customHeight="1" x14ac:dyDescent="0.3">
      <c r="A31" s="59">
        <f>ROWS($B$15:B31)</f>
        <v>17</v>
      </c>
      <c r="B31" s="59" t="str">
        <f>IF('Raw Data'!B22=0,"",'Raw Data'!B22)</f>
        <v/>
      </c>
      <c r="C31" s="59" t="e">
        <f>IF(B31="",NA(),IFERROR(INDEX('Raw Data'!$B$6:$I$30,$A31,C$6),NA()))</f>
        <v>#N/A</v>
      </c>
      <c r="D31" s="59" t="e">
        <f>IF(B31="",NA(),IFERROR(INDEX('Raw Data'!$B$6:$I$30,$A31,D$6),NA()))</f>
        <v>#N/A</v>
      </c>
      <c r="E31" s="59" t="e">
        <f>IF(B31="",NA(),IFERROR(INDEX('Raw Data'!$B$6:$I$30,$A31,E$6),NA()))</f>
        <v>#N/A</v>
      </c>
      <c r="F31" s="59" t="e">
        <f>IF(B31="",NA(),IFERROR(INDEX('Raw Data'!$B$6:$I$30,$A31,F$6),NA()))</f>
        <v>#N/A</v>
      </c>
      <c r="G31" s="59" t="e">
        <f>IF(B31="",NA(),IFERROR(INDEX('Raw Data'!$B$6:$I$30,$A31,G$6),NA()))</f>
        <v>#N/A</v>
      </c>
    </row>
    <row r="32" spans="1:7" ht="19.5" customHeight="1" x14ac:dyDescent="0.3">
      <c r="A32" s="59">
        <f>ROWS($B$15:B32)</f>
        <v>18</v>
      </c>
      <c r="B32" s="59" t="str">
        <f>IF('Raw Data'!B23=0,"",'Raw Data'!B23)</f>
        <v/>
      </c>
      <c r="C32" s="59" t="e">
        <f>IF(B32="",NA(),IFERROR(INDEX('Raw Data'!$B$6:$I$30,$A32,C$6),NA()))</f>
        <v>#N/A</v>
      </c>
      <c r="D32" s="59" t="e">
        <f>IF(B32="",NA(),IFERROR(INDEX('Raw Data'!$B$6:$I$30,$A32,D$6),NA()))</f>
        <v>#N/A</v>
      </c>
      <c r="E32" s="59" t="e">
        <f>IF(B32="",NA(),IFERROR(INDEX('Raw Data'!$B$6:$I$30,$A32,E$6),NA()))</f>
        <v>#N/A</v>
      </c>
      <c r="F32" s="59" t="e">
        <f>IF(B32="",NA(),IFERROR(INDEX('Raw Data'!$B$6:$I$30,$A32,F$6),NA()))</f>
        <v>#N/A</v>
      </c>
      <c r="G32" s="59" t="e">
        <f>IF(B32="",NA(),IFERROR(INDEX('Raw Data'!$B$6:$I$30,$A32,G$6),NA()))</f>
        <v>#N/A</v>
      </c>
    </row>
    <row r="33" spans="1:7" ht="19.5" customHeight="1" x14ac:dyDescent="0.3">
      <c r="A33" s="59">
        <f>ROWS($B$15:B33)</f>
        <v>19</v>
      </c>
      <c r="B33" s="59" t="str">
        <f>IF('Raw Data'!B24=0,"",'Raw Data'!B24)</f>
        <v/>
      </c>
      <c r="C33" s="59" t="e">
        <f>IF(B33="",NA(),IFERROR(INDEX('Raw Data'!$B$6:$I$30,$A33,C$6),NA()))</f>
        <v>#N/A</v>
      </c>
      <c r="D33" s="59" t="e">
        <f>IF(B33="",NA(),IFERROR(INDEX('Raw Data'!$B$6:$I$30,$A33,D$6),NA()))</f>
        <v>#N/A</v>
      </c>
      <c r="E33" s="59" t="e">
        <f>IF(B33="",NA(),IFERROR(INDEX('Raw Data'!$B$6:$I$30,$A33,E$6),NA()))</f>
        <v>#N/A</v>
      </c>
      <c r="F33" s="59" t="e">
        <f>IF(B33="",NA(),IFERROR(INDEX('Raw Data'!$B$6:$I$30,$A33,F$6),NA()))</f>
        <v>#N/A</v>
      </c>
      <c r="G33" s="59" t="e">
        <f>IF(B33="",NA(),IFERROR(INDEX('Raw Data'!$B$6:$I$30,$A33,G$6),NA()))</f>
        <v>#N/A</v>
      </c>
    </row>
    <row r="34" spans="1:7" ht="19.5" customHeight="1" x14ac:dyDescent="0.3">
      <c r="A34" s="59">
        <f>ROWS($B$15:B34)</f>
        <v>20</v>
      </c>
      <c r="B34" s="59" t="str">
        <f>IF('Raw Data'!B25=0,"",'Raw Data'!B25)</f>
        <v/>
      </c>
      <c r="C34" s="59" t="e">
        <f>IF(B34="",NA(),IFERROR(INDEX('Raw Data'!$B$6:$I$30,$A34,C$6),NA()))</f>
        <v>#N/A</v>
      </c>
      <c r="D34" s="59" t="e">
        <f>IF(B34="",NA(),IFERROR(INDEX('Raw Data'!$B$6:$I$30,$A34,D$6),NA()))</f>
        <v>#N/A</v>
      </c>
      <c r="E34" s="59" t="e">
        <f>IF(B34="",NA(),IFERROR(INDEX('Raw Data'!$B$6:$I$30,$A34,E$6),NA()))</f>
        <v>#N/A</v>
      </c>
      <c r="F34" s="59" t="e">
        <f>IF(B34="",NA(),IFERROR(INDEX('Raw Data'!$B$6:$I$30,$A34,F$6),NA()))</f>
        <v>#N/A</v>
      </c>
      <c r="G34" s="59" t="e">
        <f>IF(B34="",NA(),IFERROR(INDEX('Raw Data'!$B$6:$I$30,$A34,G$6),NA()))</f>
        <v>#N/A</v>
      </c>
    </row>
    <row r="35" spans="1:7" ht="19.5" customHeight="1" x14ac:dyDescent="0.3">
      <c r="A35" s="59">
        <f>ROWS($B$15:B35)</f>
        <v>21</v>
      </c>
      <c r="B35" s="59" t="str">
        <f>IF('Raw Data'!B26=0,"",'Raw Data'!B26)</f>
        <v/>
      </c>
      <c r="C35" s="59" t="e">
        <f>IF(B35="",NA(),IFERROR(INDEX('Raw Data'!$B$6:$I$30,$A35,C$6),NA()))</f>
        <v>#N/A</v>
      </c>
      <c r="D35" s="59" t="e">
        <f>IF(B35="",NA(),IFERROR(INDEX('Raw Data'!$B$6:$I$30,$A35,D$6),NA()))</f>
        <v>#N/A</v>
      </c>
      <c r="E35" s="59" t="e">
        <f>IF(B35="",NA(),IFERROR(INDEX('Raw Data'!$B$6:$I$30,$A35,E$6),NA()))</f>
        <v>#N/A</v>
      </c>
      <c r="F35" s="59" t="e">
        <f>IF(B35="",NA(),IFERROR(INDEX('Raw Data'!$B$6:$I$30,$A35,F$6),NA()))</f>
        <v>#N/A</v>
      </c>
      <c r="G35" s="59" t="e">
        <f>IF(B35="",NA(),IFERROR(INDEX('Raw Data'!$B$6:$I$30,$A35,G$6),NA()))</f>
        <v>#N/A</v>
      </c>
    </row>
    <row r="36" spans="1:7" ht="19.5" customHeight="1" x14ac:dyDescent="0.3">
      <c r="A36" s="59">
        <f>ROWS($B$15:B36)</f>
        <v>22</v>
      </c>
      <c r="B36" s="59" t="str">
        <f>IF('Raw Data'!B27=0,"",'Raw Data'!B27)</f>
        <v/>
      </c>
      <c r="C36" s="59" t="e">
        <f>IF(B36="",NA(),IFERROR(INDEX('Raw Data'!$B$6:$I$30,$A36,C$6),NA()))</f>
        <v>#N/A</v>
      </c>
      <c r="D36" s="59" t="e">
        <f>IF(B36="",NA(),IFERROR(INDEX('Raw Data'!$B$6:$I$30,$A36,D$6),NA()))</f>
        <v>#N/A</v>
      </c>
      <c r="E36" s="59" t="e">
        <f>IF(B36="",NA(),IFERROR(INDEX('Raw Data'!$B$6:$I$30,$A36,E$6),NA()))</f>
        <v>#N/A</v>
      </c>
      <c r="F36" s="59" t="e">
        <f>IF(B36="",NA(),IFERROR(INDEX('Raw Data'!$B$6:$I$30,$A36,F$6),NA()))</f>
        <v>#N/A</v>
      </c>
      <c r="G36" s="59" t="e">
        <f>IF(B36="",NA(),IFERROR(INDEX('Raw Data'!$B$6:$I$30,$A36,G$6),NA()))</f>
        <v>#N/A</v>
      </c>
    </row>
    <row r="37" spans="1:7" ht="19.5" customHeight="1" x14ac:dyDescent="0.3">
      <c r="A37" s="59">
        <f>ROWS($B$15:B37)</f>
        <v>23</v>
      </c>
      <c r="B37" s="59" t="str">
        <f>IF('Raw Data'!B28=0,"",'Raw Data'!B28)</f>
        <v/>
      </c>
      <c r="C37" s="59" t="e">
        <f>IF(B37="",NA(),IFERROR(INDEX('Raw Data'!$B$6:$I$30,$A37,C$6),NA()))</f>
        <v>#N/A</v>
      </c>
      <c r="D37" s="59" t="e">
        <f>IF(B37="",NA(),IFERROR(INDEX('Raw Data'!$B$6:$I$30,$A37,D$6),NA()))</f>
        <v>#N/A</v>
      </c>
      <c r="E37" s="59" t="e">
        <f>IF(B37="",NA(),IFERROR(INDEX('Raw Data'!$B$6:$I$30,$A37,E$6),NA()))</f>
        <v>#N/A</v>
      </c>
      <c r="F37" s="59" t="e">
        <f>IF(B37="",NA(),IFERROR(INDEX('Raw Data'!$B$6:$I$30,$A37,F$6),NA()))</f>
        <v>#N/A</v>
      </c>
      <c r="G37" s="59" t="e">
        <f>IF(B37="",NA(),IFERROR(INDEX('Raw Data'!$B$6:$I$30,$A37,G$6),NA()))</f>
        <v>#N/A</v>
      </c>
    </row>
    <row r="38" spans="1:7" ht="19.5" customHeight="1" x14ac:dyDescent="0.3">
      <c r="A38" s="59">
        <f>ROWS($B$15:B38)</f>
        <v>24</v>
      </c>
      <c r="B38" s="59" t="str">
        <f>IF('Raw Data'!B29=0,"",'Raw Data'!B29)</f>
        <v/>
      </c>
      <c r="C38" s="59" t="e">
        <f>IF(B38="",NA(),IFERROR(INDEX('Raw Data'!$B$6:$I$30,$A38,C$6),NA()))</f>
        <v>#N/A</v>
      </c>
      <c r="D38" s="59" t="e">
        <f>IF(B38="",NA(),IFERROR(INDEX('Raw Data'!$B$6:$I$30,$A38,D$6),NA()))</f>
        <v>#N/A</v>
      </c>
      <c r="E38" s="59" t="e">
        <f>IF(B38="",NA(),IFERROR(INDEX('Raw Data'!$B$6:$I$30,$A38,E$6),NA()))</f>
        <v>#N/A</v>
      </c>
      <c r="F38" s="59" t="e">
        <f>IF(B38="",NA(),IFERROR(INDEX('Raw Data'!$B$6:$I$30,$A38,F$6),NA()))</f>
        <v>#N/A</v>
      </c>
      <c r="G38" s="59" t="e">
        <f>IF(B38="",NA(),IFERROR(INDEX('Raw Data'!$B$6:$I$30,$A38,G$6),NA()))</f>
        <v>#N/A</v>
      </c>
    </row>
    <row r="39" spans="1:7" ht="19.5" customHeight="1" x14ac:dyDescent="0.3">
      <c r="A39" s="59">
        <f>ROWS($B$15:B39)</f>
        <v>25</v>
      </c>
      <c r="B39" s="59" t="str">
        <f>IF('Raw Data'!B30=0,"",'Raw Data'!B30)</f>
        <v/>
      </c>
      <c r="C39" s="59" t="e">
        <f>IF(B39="",NA(),IFERROR(INDEX('Raw Data'!$B$6:$I$30,$A39,C$6),NA()))</f>
        <v>#N/A</v>
      </c>
      <c r="D39" s="59" t="e">
        <f>IF(B39="",NA(),IFERROR(INDEX('Raw Data'!$B$6:$I$30,$A39,D$6),NA()))</f>
        <v>#N/A</v>
      </c>
      <c r="E39" s="59" t="e">
        <f>IF(B39="",NA(),IFERROR(INDEX('Raw Data'!$B$6:$I$30,$A39,E$6),NA()))</f>
        <v>#N/A</v>
      </c>
      <c r="F39" s="59" t="e">
        <f>IF(B39="",NA(),IFERROR(INDEX('Raw Data'!$B$6:$I$30,$A39,F$6),NA()))</f>
        <v>#N/A</v>
      </c>
      <c r="G39" s="59" t="e">
        <f>IF(B39="",NA(),IFERROR(INDEX('Raw Data'!$B$6:$I$30,$A39,G$6),NA()))</f>
        <v>#N/A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</vt:lpstr>
      <vt:lpstr>Raw Data</vt:lpstr>
      <vt:lpstr>Settings</vt:lpstr>
      <vt:lpstr>Formulas</vt:lpstr>
      <vt:lpstr>SelectedYear</vt:lpstr>
      <vt:lpstr>Years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Maitrey</dc:creator>
  <cp:keywords/>
  <dc:description/>
  <cp:lastModifiedBy>Maitray</cp:lastModifiedBy>
  <cp:revision/>
  <dcterms:created xsi:type="dcterms:W3CDTF">2013-12-05T14:43:36Z</dcterms:created>
  <dcterms:modified xsi:type="dcterms:W3CDTF">2014-09-22T09:06:03Z</dcterms:modified>
</cp:coreProperties>
</file>