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 Templates\Created\"/>
    </mc:Choice>
  </mc:AlternateContent>
  <bookViews>
    <workbookView xWindow="0" yWindow="0" windowWidth="20490" windowHeight="7755" tabRatio="815"/>
  </bookViews>
  <sheets>
    <sheet name="Introduction" sheetId="2" r:id="rId1"/>
    <sheet name="Raw Data" sheetId="7" r:id="rId2"/>
    <sheet name="Report" sheetId="13" r:id="rId3"/>
    <sheet name="Leads" sheetId="16" r:id="rId4"/>
    <sheet name="Clicks" sheetId="17" r:id="rId5"/>
    <sheet name="Sessions" sheetId="18" r:id="rId6"/>
    <sheet name="CSAT %" sheetId="19" r:id="rId7"/>
    <sheet name="Team Members" sheetId="20" r:id="rId8"/>
    <sheet name="Login Hours" sheetId="4" r:id="rId9"/>
    <sheet name="Sales" sheetId="5" r:id="rId10"/>
    <sheet name="Revenue" sheetId="6" r:id="rId11"/>
    <sheet name="Region" sheetId="8" r:id="rId12"/>
    <sheet name="Product" sheetId="10" r:id="rId13"/>
  </sheets>
  <calcPr calcId="152511"/>
  <pivotCaches>
    <pivotCache cacheId="8" r:id="rId14"/>
    <pivotCache cacheId="9" r:id="rId1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3" l="1"/>
  <c r="D2" i="13"/>
  <c r="X101" i="13"/>
  <c r="W101" i="13"/>
  <c r="V101" i="13"/>
  <c r="U101" i="13"/>
  <c r="T101" i="13"/>
  <c r="S101" i="13"/>
  <c r="R101" i="13"/>
  <c r="Q101" i="13"/>
  <c r="P101" i="13"/>
  <c r="O101" i="13"/>
  <c r="K101" i="13"/>
  <c r="J101" i="13"/>
  <c r="I101" i="13"/>
  <c r="G101" i="13"/>
  <c r="E101" i="13"/>
  <c r="D101" i="13"/>
  <c r="X100" i="13"/>
  <c r="W100" i="13"/>
  <c r="V100" i="13"/>
  <c r="U100" i="13"/>
  <c r="T100" i="13"/>
  <c r="S100" i="13"/>
  <c r="R100" i="13"/>
  <c r="Q100" i="13"/>
  <c r="P100" i="13"/>
  <c r="O100" i="13"/>
  <c r="K100" i="13"/>
  <c r="J100" i="13"/>
  <c r="I100" i="13"/>
  <c r="G100" i="13"/>
  <c r="E100" i="13"/>
  <c r="D100" i="13"/>
  <c r="X99" i="13"/>
  <c r="W99" i="13"/>
  <c r="V99" i="13"/>
  <c r="U99" i="13"/>
  <c r="T99" i="13"/>
  <c r="S99" i="13"/>
  <c r="R99" i="13"/>
  <c r="Q99" i="13"/>
  <c r="P99" i="13"/>
  <c r="O99" i="13"/>
  <c r="K99" i="13"/>
  <c r="J99" i="13"/>
  <c r="I99" i="13"/>
  <c r="G99" i="13"/>
  <c r="E99" i="13"/>
  <c r="D99" i="13"/>
  <c r="X98" i="13"/>
  <c r="W98" i="13"/>
  <c r="V98" i="13"/>
  <c r="U98" i="13"/>
  <c r="T98" i="13"/>
  <c r="S98" i="13"/>
  <c r="R98" i="13"/>
  <c r="Q98" i="13"/>
  <c r="P98" i="13"/>
  <c r="O98" i="13"/>
  <c r="K98" i="13"/>
  <c r="J98" i="13"/>
  <c r="I98" i="13"/>
  <c r="G98" i="13"/>
  <c r="E98" i="13"/>
  <c r="D98" i="13"/>
  <c r="X97" i="13"/>
  <c r="W97" i="13"/>
  <c r="V97" i="13"/>
  <c r="U97" i="13"/>
  <c r="T97" i="13"/>
  <c r="S97" i="13"/>
  <c r="R97" i="13"/>
  <c r="Q97" i="13"/>
  <c r="P97" i="13"/>
  <c r="O97" i="13"/>
  <c r="K97" i="13"/>
  <c r="J97" i="13"/>
  <c r="I97" i="13"/>
  <c r="G97" i="13"/>
  <c r="E97" i="13"/>
  <c r="D97" i="13"/>
  <c r="X96" i="13"/>
  <c r="W96" i="13"/>
  <c r="V96" i="13"/>
  <c r="U96" i="13"/>
  <c r="T96" i="13"/>
  <c r="S96" i="13"/>
  <c r="R96" i="13"/>
  <c r="Q96" i="13"/>
  <c r="P96" i="13"/>
  <c r="O96" i="13"/>
  <c r="K96" i="13"/>
  <c r="J96" i="13"/>
  <c r="I96" i="13"/>
  <c r="G96" i="13"/>
  <c r="E96" i="13"/>
  <c r="D96" i="13"/>
  <c r="X95" i="13"/>
  <c r="W95" i="13"/>
  <c r="V95" i="13"/>
  <c r="U95" i="13"/>
  <c r="T95" i="13"/>
  <c r="S95" i="13"/>
  <c r="R95" i="13"/>
  <c r="Q95" i="13"/>
  <c r="P95" i="13"/>
  <c r="O95" i="13"/>
  <c r="K95" i="13"/>
  <c r="J95" i="13"/>
  <c r="I95" i="13"/>
  <c r="G95" i="13"/>
  <c r="E95" i="13"/>
  <c r="D95" i="13"/>
  <c r="X94" i="13"/>
  <c r="W94" i="13"/>
  <c r="V94" i="13"/>
  <c r="U94" i="13"/>
  <c r="T94" i="13"/>
  <c r="S94" i="13"/>
  <c r="R94" i="13"/>
  <c r="Q94" i="13"/>
  <c r="P94" i="13"/>
  <c r="O94" i="13"/>
  <c r="K94" i="13"/>
  <c r="J94" i="13"/>
  <c r="I94" i="13"/>
  <c r="G94" i="13"/>
  <c r="E94" i="13"/>
  <c r="D94" i="13"/>
  <c r="X93" i="13"/>
  <c r="W93" i="13"/>
  <c r="V93" i="13"/>
  <c r="U93" i="13"/>
  <c r="T93" i="13"/>
  <c r="S93" i="13"/>
  <c r="R93" i="13"/>
  <c r="Q93" i="13"/>
  <c r="P93" i="13"/>
  <c r="O93" i="13"/>
  <c r="K93" i="13"/>
  <c r="J93" i="13"/>
  <c r="I93" i="13"/>
  <c r="G93" i="13"/>
  <c r="E93" i="13"/>
  <c r="D93" i="13"/>
  <c r="X92" i="13"/>
  <c r="W92" i="13"/>
  <c r="V92" i="13"/>
  <c r="U92" i="13"/>
  <c r="T92" i="13"/>
  <c r="S92" i="13"/>
  <c r="R92" i="13"/>
  <c r="Q92" i="13"/>
  <c r="P92" i="13"/>
  <c r="O92" i="13"/>
  <c r="K92" i="13"/>
  <c r="J92" i="13"/>
  <c r="I92" i="13"/>
  <c r="G92" i="13"/>
  <c r="E92" i="13"/>
  <c r="D92" i="13"/>
  <c r="X91" i="13"/>
  <c r="W91" i="13"/>
  <c r="V91" i="13"/>
  <c r="U91" i="13"/>
  <c r="T91" i="13"/>
  <c r="S91" i="13"/>
  <c r="R91" i="13"/>
  <c r="Q91" i="13"/>
  <c r="P91" i="13"/>
  <c r="O91" i="13"/>
  <c r="K91" i="13"/>
  <c r="J91" i="13"/>
  <c r="I91" i="13"/>
  <c r="G91" i="13"/>
  <c r="E91" i="13"/>
  <c r="D91" i="13"/>
  <c r="X90" i="13"/>
  <c r="W90" i="13"/>
  <c r="V90" i="13"/>
  <c r="U90" i="13"/>
  <c r="T90" i="13"/>
  <c r="S90" i="13"/>
  <c r="R90" i="13"/>
  <c r="Q90" i="13"/>
  <c r="P90" i="13"/>
  <c r="O90" i="13"/>
  <c r="K90" i="13"/>
  <c r="J90" i="13"/>
  <c r="I90" i="13"/>
  <c r="G90" i="13"/>
  <c r="E90" i="13"/>
  <c r="D90" i="13"/>
  <c r="X89" i="13"/>
  <c r="W89" i="13"/>
  <c r="V89" i="13"/>
  <c r="U89" i="13"/>
  <c r="T89" i="13"/>
  <c r="S89" i="13"/>
  <c r="R89" i="13"/>
  <c r="Q89" i="13"/>
  <c r="P89" i="13"/>
  <c r="O89" i="13"/>
  <c r="K89" i="13"/>
  <c r="J89" i="13"/>
  <c r="I89" i="13"/>
  <c r="G89" i="13"/>
  <c r="E89" i="13"/>
  <c r="D89" i="13"/>
  <c r="X88" i="13"/>
  <c r="W88" i="13"/>
  <c r="V88" i="13"/>
  <c r="U88" i="13"/>
  <c r="T88" i="13"/>
  <c r="S88" i="13"/>
  <c r="R88" i="13"/>
  <c r="Q88" i="13"/>
  <c r="P88" i="13"/>
  <c r="O88" i="13"/>
  <c r="K88" i="13"/>
  <c r="J88" i="13"/>
  <c r="I88" i="13"/>
  <c r="G88" i="13"/>
  <c r="E88" i="13"/>
  <c r="D88" i="13"/>
  <c r="X87" i="13"/>
  <c r="W87" i="13"/>
  <c r="V87" i="13"/>
  <c r="U87" i="13"/>
  <c r="T87" i="13"/>
  <c r="S87" i="13"/>
  <c r="R87" i="13"/>
  <c r="Q87" i="13"/>
  <c r="P87" i="13"/>
  <c r="O87" i="13"/>
  <c r="K87" i="13"/>
  <c r="J87" i="13"/>
  <c r="I87" i="13"/>
  <c r="G87" i="13"/>
  <c r="E87" i="13"/>
  <c r="D87" i="13"/>
  <c r="X86" i="13"/>
  <c r="W86" i="13"/>
  <c r="V86" i="13"/>
  <c r="U86" i="13"/>
  <c r="T86" i="13"/>
  <c r="S86" i="13"/>
  <c r="R86" i="13"/>
  <c r="Q86" i="13"/>
  <c r="P86" i="13"/>
  <c r="O86" i="13"/>
  <c r="K86" i="13"/>
  <c r="J86" i="13"/>
  <c r="I86" i="13"/>
  <c r="G86" i="13"/>
  <c r="E86" i="13"/>
  <c r="D86" i="13"/>
  <c r="X85" i="13"/>
  <c r="W85" i="13"/>
  <c r="V85" i="13"/>
  <c r="U85" i="13"/>
  <c r="T85" i="13"/>
  <c r="S85" i="13"/>
  <c r="R85" i="13"/>
  <c r="Q85" i="13"/>
  <c r="P85" i="13"/>
  <c r="O85" i="13"/>
  <c r="K85" i="13"/>
  <c r="J85" i="13"/>
  <c r="I85" i="13"/>
  <c r="G85" i="13"/>
  <c r="E85" i="13"/>
  <c r="D85" i="13"/>
  <c r="X84" i="13"/>
  <c r="W84" i="13"/>
  <c r="V84" i="13"/>
  <c r="U84" i="13"/>
  <c r="T84" i="13"/>
  <c r="S84" i="13"/>
  <c r="R84" i="13"/>
  <c r="Q84" i="13"/>
  <c r="P84" i="13"/>
  <c r="O84" i="13"/>
  <c r="K84" i="13"/>
  <c r="J84" i="13"/>
  <c r="I84" i="13"/>
  <c r="G84" i="13"/>
  <c r="E84" i="13"/>
  <c r="D84" i="13"/>
  <c r="X83" i="13"/>
  <c r="W83" i="13"/>
  <c r="V83" i="13"/>
  <c r="U83" i="13"/>
  <c r="T83" i="13"/>
  <c r="S83" i="13"/>
  <c r="R83" i="13"/>
  <c r="Q83" i="13"/>
  <c r="P83" i="13"/>
  <c r="O83" i="13"/>
  <c r="K83" i="13"/>
  <c r="J83" i="13"/>
  <c r="I83" i="13"/>
  <c r="G83" i="13"/>
  <c r="E83" i="13"/>
  <c r="D83" i="13"/>
  <c r="X82" i="13"/>
  <c r="W82" i="13"/>
  <c r="V82" i="13"/>
  <c r="U82" i="13"/>
  <c r="T82" i="13"/>
  <c r="S82" i="13"/>
  <c r="R82" i="13"/>
  <c r="Q82" i="13"/>
  <c r="P82" i="13"/>
  <c r="O82" i="13"/>
  <c r="K82" i="13"/>
  <c r="J82" i="13"/>
  <c r="I82" i="13"/>
  <c r="G82" i="13"/>
  <c r="E82" i="13"/>
  <c r="D82" i="13"/>
  <c r="X81" i="13"/>
  <c r="W81" i="13"/>
  <c r="V81" i="13"/>
  <c r="U81" i="13"/>
  <c r="T81" i="13"/>
  <c r="S81" i="13"/>
  <c r="R81" i="13"/>
  <c r="Q81" i="13"/>
  <c r="P81" i="13"/>
  <c r="O81" i="13"/>
  <c r="K81" i="13"/>
  <c r="J81" i="13"/>
  <c r="I81" i="13"/>
  <c r="G81" i="13"/>
  <c r="E81" i="13"/>
  <c r="D81" i="13"/>
  <c r="X80" i="13"/>
  <c r="W80" i="13"/>
  <c r="V80" i="13"/>
  <c r="U80" i="13"/>
  <c r="T80" i="13"/>
  <c r="S80" i="13"/>
  <c r="R80" i="13"/>
  <c r="Q80" i="13"/>
  <c r="P80" i="13"/>
  <c r="O80" i="13"/>
  <c r="K80" i="13"/>
  <c r="J80" i="13"/>
  <c r="I80" i="13"/>
  <c r="G80" i="13"/>
  <c r="E80" i="13"/>
  <c r="D80" i="13"/>
  <c r="X79" i="13"/>
  <c r="W79" i="13"/>
  <c r="V79" i="13"/>
  <c r="U79" i="13"/>
  <c r="T79" i="13"/>
  <c r="S79" i="13"/>
  <c r="R79" i="13"/>
  <c r="Q79" i="13"/>
  <c r="P79" i="13"/>
  <c r="O79" i="13"/>
  <c r="K79" i="13"/>
  <c r="J79" i="13"/>
  <c r="I79" i="13"/>
  <c r="G79" i="13"/>
  <c r="E79" i="13"/>
  <c r="D79" i="13"/>
  <c r="X78" i="13"/>
  <c r="W78" i="13"/>
  <c r="V78" i="13"/>
  <c r="U78" i="13"/>
  <c r="T78" i="13"/>
  <c r="S78" i="13"/>
  <c r="R78" i="13"/>
  <c r="Q78" i="13"/>
  <c r="P78" i="13"/>
  <c r="O78" i="13"/>
  <c r="K78" i="13"/>
  <c r="J78" i="13"/>
  <c r="I78" i="13"/>
  <c r="G78" i="13"/>
  <c r="E78" i="13"/>
  <c r="D78" i="13"/>
  <c r="X77" i="13"/>
  <c r="W77" i="13"/>
  <c r="V77" i="13"/>
  <c r="U77" i="13"/>
  <c r="T77" i="13"/>
  <c r="S77" i="13"/>
  <c r="R77" i="13"/>
  <c r="Q77" i="13"/>
  <c r="P77" i="13"/>
  <c r="O77" i="13"/>
  <c r="K77" i="13"/>
  <c r="J77" i="13"/>
  <c r="I77" i="13"/>
  <c r="G77" i="13"/>
  <c r="E77" i="13"/>
  <c r="D77" i="13"/>
  <c r="X76" i="13"/>
  <c r="W76" i="13"/>
  <c r="V76" i="13"/>
  <c r="U76" i="13"/>
  <c r="T76" i="13"/>
  <c r="S76" i="13"/>
  <c r="R76" i="13"/>
  <c r="Q76" i="13"/>
  <c r="P76" i="13"/>
  <c r="O76" i="13"/>
  <c r="K76" i="13"/>
  <c r="J76" i="13"/>
  <c r="I76" i="13"/>
  <c r="G76" i="13"/>
  <c r="E76" i="13"/>
  <c r="D76" i="13"/>
  <c r="X75" i="13"/>
  <c r="W75" i="13"/>
  <c r="V75" i="13"/>
  <c r="U75" i="13"/>
  <c r="T75" i="13"/>
  <c r="S75" i="13"/>
  <c r="R75" i="13"/>
  <c r="Q75" i="13"/>
  <c r="P75" i="13"/>
  <c r="O75" i="13"/>
  <c r="K75" i="13"/>
  <c r="J75" i="13"/>
  <c r="I75" i="13"/>
  <c r="G75" i="13"/>
  <c r="E75" i="13"/>
  <c r="D75" i="13"/>
  <c r="X74" i="13"/>
  <c r="W74" i="13"/>
  <c r="V74" i="13"/>
  <c r="U74" i="13"/>
  <c r="T74" i="13"/>
  <c r="S74" i="13"/>
  <c r="R74" i="13"/>
  <c r="Q74" i="13"/>
  <c r="P74" i="13"/>
  <c r="O74" i="13"/>
  <c r="K74" i="13"/>
  <c r="J74" i="13"/>
  <c r="I74" i="13"/>
  <c r="G74" i="13"/>
  <c r="E74" i="13"/>
  <c r="D74" i="13"/>
  <c r="X73" i="13"/>
  <c r="W73" i="13"/>
  <c r="V73" i="13"/>
  <c r="U73" i="13"/>
  <c r="T73" i="13"/>
  <c r="S73" i="13"/>
  <c r="R73" i="13"/>
  <c r="Q73" i="13"/>
  <c r="P73" i="13"/>
  <c r="O73" i="13"/>
  <c r="K73" i="13"/>
  <c r="J73" i="13"/>
  <c r="I73" i="13"/>
  <c r="G73" i="13"/>
  <c r="E73" i="13"/>
  <c r="D73" i="13"/>
  <c r="X72" i="13"/>
  <c r="W72" i="13"/>
  <c r="V72" i="13"/>
  <c r="U72" i="13"/>
  <c r="T72" i="13"/>
  <c r="S72" i="13"/>
  <c r="R72" i="13"/>
  <c r="Q72" i="13"/>
  <c r="P72" i="13"/>
  <c r="O72" i="13"/>
  <c r="K72" i="13"/>
  <c r="J72" i="13"/>
  <c r="I72" i="13"/>
  <c r="G72" i="13"/>
  <c r="E72" i="13"/>
  <c r="D72" i="13"/>
  <c r="X71" i="13"/>
  <c r="W71" i="13"/>
  <c r="V71" i="13"/>
  <c r="U71" i="13"/>
  <c r="T71" i="13"/>
  <c r="S71" i="13"/>
  <c r="R71" i="13"/>
  <c r="Q71" i="13"/>
  <c r="P71" i="13"/>
  <c r="O71" i="13"/>
  <c r="K71" i="13"/>
  <c r="J71" i="13"/>
  <c r="I71" i="13"/>
  <c r="G71" i="13"/>
  <c r="E71" i="13"/>
  <c r="D71" i="13"/>
  <c r="X70" i="13"/>
  <c r="W70" i="13"/>
  <c r="V70" i="13"/>
  <c r="U70" i="13"/>
  <c r="T70" i="13"/>
  <c r="S70" i="13"/>
  <c r="R70" i="13"/>
  <c r="Q70" i="13"/>
  <c r="P70" i="13"/>
  <c r="O70" i="13"/>
  <c r="K70" i="13"/>
  <c r="J70" i="13"/>
  <c r="I70" i="13"/>
  <c r="G70" i="13"/>
  <c r="E70" i="13"/>
  <c r="D70" i="13"/>
  <c r="X69" i="13"/>
  <c r="W69" i="13"/>
  <c r="V69" i="13"/>
  <c r="U69" i="13"/>
  <c r="T69" i="13"/>
  <c r="S69" i="13"/>
  <c r="R69" i="13"/>
  <c r="Q69" i="13"/>
  <c r="P69" i="13"/>
  <c r="O69" i="13"/>
  <c r="K69" i="13"/>
  <c r="J69" i="13"/>
  <c r="I69" i="13"/>
  <c r="G69" i="13"/>
  <c r="E69" i="13"/>
  <c r="D69" i="13"/>
  <c r="X68" i="13"/>
  <c r="W68" i="13"/>
  <c r="V68" i="13"/>
  <c r="U68" i="13"/>
  <c r="T68" i="13"/>
  <c r="S68" i="13"/>
  <c r="R68" i="13"/>
  <c r="Q68" i="13"/>
  <c r="P68" i="13"/>
  <c r="O68" i="13"/>
  <c r="K68" i="13"/>
  <c r="J68" i="13"/>
  <c r="I68" i="13"/>
  <c r="G68" i="13"/>
  <c r="E68" i="13"/>
  <c r="D68" i="13"/>
  <c r="X67" i="13"/>
  <c r="W67" i="13"/>
  <c r="V67" i="13"/>
  <c r="U67" i="13"/>
  <c r="T67" i="13"/>
  <c r="S67" i="13"/>
  <c r="R67" i="13"/>
  <c r="Q67" i="13"/>
  <c r="P67" i="13"/>
  <c r="O67" i="13"/>
  <c r="K67" i="13"/>
  <c r="J67" i="13"/>
  <c r="I67" i="13"/>
  <c r="G67" i="13"/>
  <c r="E67" i="13"/>
  <c r="D67" i="13"/>
  <c r="X66" i="13"/>
  <c r="W66" i="13"/>
  <c r="V66" i="13"/>
  <c r="U66" i="13"/>
  <c r="T66" i="13"/>
  <c r="S66" i="13"/>
  <c r="R66" i="13"/>
  <c r="Q66" i="13"/>
  <c r="P66" i="13"/>
  <c r="O66" i="13"/>
  <c r="K66" i="13"/>
  <c r="J66" i="13"/>
  <c r="I66" i="13"/>
  <c r="G66" i="13"/>
  <c r="E66" i="13"/>
  <c r="D66" i="13"/>
  <c r="X65" i="13"/>
  <c r="W65" i="13"/>
  <c r="V65" i="13"/>
  <c r="U65" i="13"/>
  <c r="T65" i="13"/>
  <c r="S65" i="13"/>
  <c r="R65" i="13"/>
  <c r="Q65" i="13"/>
  <c r="P65" i="13"/>
  <c r="O65" i="13"/>
  <c r="K65" i="13"/>
  <c r="J65" i="13"/>
  <c r="I65" i="13"/>
  <c r="G65" i="13"/>
  <c r="E65" i="13"/>
  <c r="D65" i="13"/>
  <c r="X64" i="13"/>
  <c r="W64" i="13"/>
  <c r="V64" i="13"/>
  <c r="U64" i="13"/>
  <c r="T64" i="13"/>
  <c r="S64" i="13"/>
  <c r="R64" i="13"/>
  <c r="Q64" i="13"/>
  <c r="P64" i="13"/>
  <c r="O64" i="13"/>
  <c r="K64" i="13"/>
  <c r="J64" i="13"/>
  <c r="I64" i="13"/>
  <c r="G64" i="13"/>
  <c r="E64" i="13"/>
  <c r="D64" i="13"/>
  <c r="X63" i="13"/>
  <c r="W63" i="13"/>
  <c r="V63" i="13"/>
  <c r="U63" i="13"/>
  <c r="T63" i="13"/>
  <c r="S63" i="13"/>
  <c r="R63" i="13"/>
  <c r="Q63" i="13"/>
  <c r="P63" i="13"/>
  <c r="O63" i="13"/>
  <c r="K63" i="13"/>
  <c r="J63" i="13"/>
  <c r="I63" i="13"/>
  <c r="G63" i="13"/>
  <c r="E63" i="13"/>
  <c r="D63" i="13"/>
  <c r="X62" i="13"/>
  <c r="W62" i="13"/>
  <c r="V62" i="13"/>
  <c r="U62" i="13"/>
  <c r="T62" i="13"/>
  <c r="S62" i="13"/>
  <c r="R62" i="13"/>
  <c r="Q62" i="13"/>
  <c r="P62" i="13"/>
  <c r="O62" i="13"/>
  <c r="K62" i="13"/>
  <c r="J62" i="13"/>
  <c r="I62" i="13"/>
  <c r="G62" i="13"/>
  <c r="E62" i="13"/>
  <c r="D62" i="13"/>
  <c r="X61" i="13"/>
  <c r="W61" i="13"/>
  <c r="V61" i="13"/>
  <c r="U61" i="13"/>
  <c r="T61" i="13"/>
  <c r="S61" i="13"/>
  <c r="R61" i="13"/>
  <c r="Q61" i="13"/>
  <c r="P61" i="13"/>
  <c r="O61" i="13"/>
  <c r="K61" i="13"/>
  <c r="J61" i="13"/>
  <c r="I61" i="13"/>
  <c r="G61" i="13"/>
  <c r="E61" i="13"/>
  <c r="D61" i="13"/>
  <c r="X60" i="13"/>
  <c r="W60" i="13"/>
  <c r="V60" i="13"/>
  <c r="U60" i="13"/>
  <c r="T60" i="13"/>
  <c r="S60" i="13"/>
  <c r="R60" i="13"/>
  <c r="Q60" i="13"/>
  <c r="P60" i="13"/>
  <c r="O60" i="13"/>
  <c r="K60" i="13"/>
  <c r="J60" i="13"/>
  <c r="I60" i="13"/>
  <c r="G60" i="13"/>
  <c r="E60" i="13"/>
  <c r="D60" i="13"/>
  <c r="X59" i="13"/>
  <c r="W59" i="13"/>
  <c r="V59" i="13"/>
  <c r="U59" i="13"/>
  <c r="T59" i="13"/>
  <c r="S59" i="13"/>
  <c r="R59" i="13"/>
  <c r="Q59" i="13"/>
  <c r="P59" i="13"/>
  <c r="O59" i="13"/>
  <c r="K59" i="13"/>
  <c r="J59" i="13"/>
  <c r="I59" i="13"/>
  <c r="G59" i="13"/>
  <c r="E59" i="13"/>
  <c r="D59" i="13"/>
  <c r="X58" i="13"/>
  <c r="W58" i="13"/>
  <c r="V58" i="13"/>
  <c r="U58" i="13"/>
  <c r="T58" i="13"/>
  <c r="S58" i="13"/>
  <c r="R58" i="13"/>
  <c r="Q58" i="13"/>
  <c r="P58" i="13"/>
  <c r="O58" i="13"/>
  <c r="K58" i="13"/>
  <c r="J58" i="13"/>
  <c r="I58" i="13"/>
  <c r="G58" i="13"/>
  <c r="E58" i="13"/>
  <c r="D58" i="13"/>
  <c r="X57" i="13"/>
  <c r="W57" i="13"/>
  <c r="V57" i="13"/>
  <c r="U57" i="13"/>
  <c r="T57" i="13"/>
  <c r="S57" i="13"/>
  <c r="R57" i="13"/>
  <c r="Q57" i="13"/>
  <c r="P57" i="13"/>
  <c r="O57" i="13"/>
  <c r="K57" i="13"/>
  <c r="J57" i="13"/>
  <c r="I57" i="13"/>
  <c r="G57" i="13"/>
  <c r="E57" i="13"/>
  <c r="D57" i="13"/>
  <c r="X56" i="13"/>
  <c r="W56" i="13"/>
  <c r="V56" i="13"/>
  <c r="U56" i="13"/>
  <c r="T56" i="13"/>
  <c r="S56" i="13"/>
  <c r="R56" i="13"/>
  <c r="Q56" i="13"/>
  <c r="P56" i="13"/>
  <c r="O56" i="13"/>
  <c r="K56" i="13"/>
  <c r="J56" i="13"/>
  <c r="I56" i="13"/>
  <c r="G56" i="13"/>
  <c r="E56" i="13"/>
  <c r="D56" i="13"/>
  <c r="X55" i="13"/>
  <c r="W55" i="13"/>
  <c r="V55" i="13"/>
  <c r="U55" i="13"/>
  <c r="T55" i="13"/>
  <c r="S55" i="13"/>
  <c r="R55" i="13"/>
  <c r="Q55" i="13"/>
  <c r="P55" i="13"/>
  <c r="O55" i="13"/>
  <c r="K55" i="13"/>
  <c r="J55" i="13"/>
  <c r="I55" i="13"/>
  <c r="G55" i="13"/>
  <c r="E55" i="13"/>
  <c r="D55" i="13"/>
  <c r="X54" i="13"/>
  <c r="W54" i="13"/>
  <c r="V54" i="13"/>
  <c r="U54" i="13"/>
  <c r="T54" i="13"/>
  <c r="S54" i="13"/>
  <c r="R54" i="13"/>
  <c r="Q54" i="13"/>
  <c r="P54" i="13"/>
  <c r="O54" i="13"/>
  <c r="K54" i="13"/>
  <c r="J54" i="13"/>
  <c r="I54" i="13"/>
  <c r="G54" i="13"/>
  <c r="E54" i="13"/>
  <c r="D54" i="13"/>
  <c r="X53" i="13"/>
  <c r="W53" i="13"/>
  <c r="V53" i="13"/>
  <c r="U53" i="13"/>
  <c r="T53" i="13"/>
  <c r="S53" i="13"/>
  <c r="R53" i="13"/>
  <c r="Q53" i="13"/>
  <c r="P53" i="13"/>
  <c r="O53" i="13"/>
  <c r="K53" i="13"/>
  <c r="J53" i="13"/>
  <c r="I53" i="13"/>
  <c r="G53" i="13"/>
  <c r="E53" i="13"/>
  <c r="D53" i="13"/>
  <c r="X52" i="13"/>
  <c r="W52" i="13"/>
  <c r="V52" i="13"/>
  <c r="U52" i="13"/>
  <c r="T52" i="13"/>
  <c r="S52" i="13"/>
  <c r="R52" i="13"/>
  <c r="Q52" i="13"/>
  <c r="P52" i="13"/>
  <c r="O52" i="13"/>
  <c r="K52" i="13"/>
  <c r="J52" i="13"/>
  <c r="I52" i="13"/>
  <c r="G52" i="13"/>
  <c r="E52" i="13"/>
  <c r="D52" i="13"/>
  <c r="X51" i="13"/>
  <c r="W51" i="13"/>
  <c r="V51" i="13"/>
  <c r="U51" i="13"/>
  <c r="T51" i="13"/>
  <c r="S51" i="13"/>
  <c r="R51" i="13"/>
  <c r="Q51" i="13"/>
  <c r="P51" i="13"/>
  <c r="O51" i="13"/>
  <c r="K51" i="13"/>
  <c r="J51" i="13"/>
  <c r="I51" i="13"/>
  <c r="G51" i="13"/>
  <c r="E51" i="13"/>
  <c r="D51" i="13"/>
  <c r="X50" i="13"/>
  <c r="W50" i="13"/>
  <c r="V50" i="13"/>
  <c r="U50" i="13"/>
  <c r="T50" i="13"/>
  <c r="S50" i="13"/>
  <c r="R50" i="13"/>
  <c r="Q50" i="13"/>
  <c r="P50" i="13"/>
  <c r="O50" i="13"/>
  <c r="K50" i="13"/>
  <c r="J50" i="13"/>
  <c r="I50" i="13"/>
  <c r="G50" i="13"/>
  <c r="E50" i="13"/>
  <c r="D50" i="13"/>
  <c r="X49" i="13"/>
  <c r="W49" i="13"/>
  <c r="V49" i="13"/>
  <c r="U49" i="13"/>
  <c r="T49" i="13"/>
  <c r="S49" i="13"/>
  <c r="R49" i="13"/>
  <c r="Q49" i="13"/>
  <c r="P49" i="13"/>
  <c r="O49" i="13"/>
  <c r="K49" i="13"/>
  <c r="J49" i="13"/>
  <c r="I49" i="13"/>
  <c r="G49" i="13"/>
  <c r="E49" i="13"/>
  <c r="D49" i="13"/>
  <c r="X48" i="13"/>
  <c r="W48" i="13"/>
  <c r="V48" i="13"/>
  <c r="U48" i="13"/>
  <c r="T48" i="13"/>
  <c r="S48" i="13"/>
  <c r="R48" i="13"/>
  <c r="Q48" i="13"/>
  <c r="P48" i="13"/>
  <c r="O48" i="13"/>
  <c r="K48" i="13"/>
  <c r="J48" i="13"/>
  <c r="I48" i="13"/>
  <c r="G48" i="13"/>
  <c r="E48" i="13"/>
  <c r="D48" i="13"/>
  <c r="X47" i="13"/>
  <c r="W47" i="13"/>
  <c r="V47" i="13"/>
  <c r="U47" i="13"/>
  <c r="T47" i="13"/>
  <c r="S47" i="13"/>
  <c r="R47" i="13"/>
  <c r="Q47" i="13"/>
  <c r="P47" i="13"/>
  <c r="O47" i="13"/>
  <c r="K47" i="13"/>
  <c r="J47" i="13"/>
  <c r="I47" i="13"/>
  <c r="G47" i="13"/>
  <c r="E47" i="13"/>
  <c r="D47" i="13"/>
  <c r="X46" i="13"/>
  <c r="W46" i="13"/>
  <c r="V46" i="13"/>
  <c r="U46" i="13"/>
  <c r="T46" i="13"/>
  <c r="S46" i="13"/>
  <c r="R46" i="13"/>
  <c r="Q46" i="13"/>
  <c r="P46" i="13"/>
  <c r="O46" i="13"/>
  <c r="K46" i="13"/>
  <c r="J46" i="13"/>
  <c r="I46" i="13"/>
  <c r="G46" i="13"/>
  <c r="E46" i="13"/>
  <c r="D46" i="13"/>
  <c r="X45" i="13"/>
  <c r="W45" i="13"/>
  <c r="V45" i="13"/>
  <c r="U45" i="13"/>
  <c r="T45" i="13"/>
  <c r="S45" i="13"/>
  <c r="R45" i="13"/>
  <c r="Q45" i="13"/>
  <c r="P45" i="13"/>
  <c r="O45" i="13"/>
  <c r="K45" i="13"/>
  <c r="J45" i="13"/>
  <c r="I45" i="13"/>
  <c r="G45" i="13"/>
  <c r="E45" i="13"/>
  <c r="D45" i="13"/>
  <c r="X44" i="13"/>
  <c r="W44" i="13"/>
  <c r="V44" i="13"/>
  <c r="U44" i="13"/>
  <c r="T44" i="13"/>
  <c r="S44" i="13"/>
  <c r="R44" i="13"/>
  <c r="Q44" i="13"/>
  <c r="P44" i="13"/>
  <c r="O44" i="13"/>
  <c r="K44" i="13"/>
  <c r="J44" i="13"/>
  <c r="I44" i="13"/>
  <c r="G44" i="13"/>
  <c r="E44" i="13"/>
  <c r="D44" i="13"/>
  <c r="X43" i="13"/>
  <c r="W43" i="13"/>
  <c r="V43" i="13"/>
  <c r="U43" i="13"/>
  <c r="T43" i="13"/>
  <c r="S43" i="13"/>
  <c r="R43" i="13"/>
  <c r="Q43" i="13"/>
  <c r="P43" i="13"/>
  <c r="O43" i="13"/>
  <c r="K43" i="13"/>
  <c r="J43" i="13"/>
  <c r="I43" i="13"/>
  <c r="G43" i="13"/>
  <c r="E43" i="13"/>
  <c r="D43" i="13"/>
  <c r="X42" i="13"/>
  <c r="W42" i="13"/>
  <c r="V42" i="13"/>
  <c r="U42" i="13"/>
  <c r="T42" i="13"/>
  <c r="S42" i="13"/>
  <c r="R42" i="13"/>
  <c r="Q42" i="13"/>
  <c r="P42" i="13"/>
  <c r="O42" i="13"/>
  <c r="K42" i="13"/>
  <c r="J42" i="13"/>
  <c r="I42" i="13"/>
  <c r="G42" i="13"/>
  <c r="E42" i="13"/>
  <c r="D42" i="13"/>
  <c r="X41" i="13"/>
  <c r="W41" i="13"/>
  <c r="V41" i="13"/>
  <c r="U41" i="13"/>
  <c r="T41" i="13"/>
  <c r="S41" i="13"/>
  <c r="R41" i="13"/>
  <c r="Q41" i="13"/>
  <c r="P41" i="13"/>
  <c r="O41" i="13"/>
  <c r="K41" i="13"/>
  <c r="J41" i="13"/>
  <c r="I41" i="13"/>
  <c r="G41" i="13"/>
  <c r="E41" i="13"/>
  <c r="D41" i="13"/>
  <c r="X40" i="13"/>
  <c r="W40" i="13"/>
  <c r="V40" i="13"/>
  <c r="U40" i="13"/>
  <c r="T40" i="13"/>
  <c r="S40" i="13"/>
  <c r="R40" i="13"/>
  <c r="Q40" i="13"/>
  <c r="P40" i="13"/>
  <c r="O40" i="13"/>
  <c r="K40" i="13"/>
  <c r="J40" i="13"/>
  <c r="I40" i="13"/>
  <c r="G40" i="13"/>
  <c r="E40" i="13"/>
  <c r="D40" i="13"/>
  <c r="X39" i="13"/>
  <c r="W39" i="13"/>
  <c r="V39" i="13"/>
  <c r="U39" i="13"/>
  <c r="T39" i="13"/>
  <c r="S39" i="13"/>
  <c r="R39" i="13"/>
  <c r="Q39" i="13"/>
  <c r="P39" i="13"/>
  <c r="O39" i="13"/>
  <c r="K39" i="13"/>
  <c r="J39" i="13"/>
  <c r="I39" i="13"/>
  <c r="G39" i="13"/>
  <c r="E39" i="13"/>
  <c r="D39" i="13"/>
  <c r="X38" i="13"/>
  <c r="W38" i="13"/>
  <c r="V38" i="13"/>
  <c r="U38" i="13"/>
  <c r="T38" i="13"/>
  <c r="S38" i="13"/>
  <c r="R38" i="13"/>
  <c r="Q38" i="13"/>
  <c r="P38" i="13"/>
  <c r="O38" i="13"/>
  <c r="K38" i="13"/>
  <c r="J38" i="13"/>
  <c r="I38" i="13"/>
  <c r="G38" i="13"/>
  <c r="E38" i="13"/>
  <c r="D38" i="13"/>
  <c r="X37" i="13"/>
  <c r="W37" i="13"/>
  <c r="V37" i="13"/>
  <c r="U37" i="13"/>
  <c r="T37" i="13"/>
  <c r="S37" i="13"/>
  <c r="R37" i="13"/>
  <c r="Q37" i="13"/>
  <c r="P37" i="13"/>
  <c r="O37" i="13"/>
  <c r="K37" i="13"/>
  <c r="J37" i="13"/>
  <c r="I37" i="13"/>
  <c r="G37" i="13"/>
  <c r="E37" i="13"/>
  <c r="D37" i="13"/>
  <c r="X36" i="13"/>
  <c r="W36" i="13"/>
  <c r="V36" i="13"/>
  <c r="U36" i="13"/>
  <c r="T36" i="13"/>
  <c r="S36" i="13"/>
  <c r="R36" i="13"/>
  <c r="Q36" i="13"/>
  <c r="P36" i="13"/>
  <c r="O36" i="13"/>
  <c r="K36" i="13"/>
  <c r="J36" i="13"/>
  <c r="I36" i="13"/>
  <c r="G36" i="13"/>
  <c r="E36" i="13"/>
  <c r="D36" i="13"/>
  <c r="X35" i="13"/>
  <c r="W35" i="13"/>
  <c r="V35" i="13"/>
  <c r="U35" i="13"/>
  <c r="T35" i="13"/>
  <c r="S35" i="13"/>
  <c r="R35" i="13"/>
  <c r="Q35" i="13"/>
  <c r="P35" i="13"/>
  <c r="O35" i="13"/>
  <c r="K35" i="13"/>
  <c r="J35" i="13"/>
  <c r="I35" i="13"/>
  <c r="G35" i="13"/>
  <c r="E35" i="13"/>
  <c r="D35" i="13"/>
  <c r="X34" i="13"/>
  <c r="W34" i="13"/>
  <c r="V34" i="13"/>
  <c r="U34" i="13"/>
  <c r="T34" i="13"/>
  <c r="S34" i="13"/>
  <c r="R34" i="13"/>
  <c r="Q34" i="13"/>
  <c r="P34" i="13"/>
  <c r="O34" i="13"/>
  <c r="K34" i="13"/>
  <c r="J34" i="13"/>
  <c r="I34" i="13"/>
  <c r="G34" i="13"/>
  <c r="E34" i="13"/>
  <c r="D34" i="13"/>
  <c r="X33" i="13"/>
  <c r="W33" i="13"/>
  <c r="V33" i="13"/>
  <c r="U33" i="13"/>
  <c r="T33" i="13"/>
  <c r="S33" i="13"/>
  <c r="R33" i="13"/>
  <c r="Q33" i="13"/>
  <c r="P33" i="13"/>
  <c r="O33" i="13"/>
  <c r="K33" i="13"/>
  <c r="J33" i="13"/>
  <c r="I33" i="13"/>
  <c r="G33" i="13"/>
  <c r="E33" i="13"/>
  <c r="D33" i="13"/>
  <c r="X32" i="13"/>
  <c r="W32" i="13"/>
  <c r="V32" i="13"/>
  <c r="U32" i="13"/>
  <c r="T32" i="13"/>
  <c r="S32" i="13"/>
  <c r="R32" i="13"/>
  <c r="Q32" i="13"/>
  <c r="P32" i="13"/>
  <c r="O32" i="13"/>
  <c r="K32" i="13"/>
  <c r="J32" i="13"/>
  <c r="I32" i="13"/>
  <c r="G32" i="13"/>
  <c r="E32" i="13"/>
  <c r="D32" i="13"/>
  <c r="X31" i="13"/>
  <c r="W31" i="13"/>
  <c r="V31" i="13"/>
  <c r="U31" i="13"/>
  <c r="T31" i="13"/>
  <c r="S31" i="13"/>
  <c r="R31" i="13"/>
  <c r="Q31" i="13"/>
  <c r="P31" i="13"/>
  <c r="O31" i="13"/>
  <c r="K31" i="13"/>
  <c r="J31" i="13"/>
  <c r="I31" i="13"/>
  <c r="G31" i="13"/>
  <c r="E31" i="13"/>
  <c r="D31" i="13"/>
  <c r="X30" i="13"/>
  <c r="W30" i="13"/>
  <c r="V30" i="13"/>
  <c r="U30" i="13"/>
  <c r="T30" i="13"/>
  <c r="S30" i="13"/>
  <c r="R30" i="13"/>
  <c r="Q30" i="13"/>
  <c r="P30" i="13"/>
  <c r="O30" i="13"/>
  <c r="K30" i="13"/>
  <c r="J30" i="13"/>
  <c r="I30" i="13"/>
  <c r="G30" i="13"/>
  <c r="E30" i="13"/>
  <c r="D30" i="13"/>
  <c r="X29" i="13"/>
  <c r="W29" i="13"/>
  <c r="V29" i="13"/>
  <c r="U29" i="13"/>
  <c r="T29" i="13"/>
  <c r="S29" i="13"/>
  <c r="R29" i="13"/>
  <c r="Q29" i="13"/>
  <c r="P29" i="13"/>
  <c r="O29" i="13"/>
  <c r="K29" i="13"/>
  <c r="J29" i="13"/>
  <c r="I29" i="13"/>
  <c r="G29" i="13"/>
  <c r="E29" i="13"/>
  <c r="D29" i="13"/>
  <c r="X28" i="13"/>
  <c r="W28" i="13"/>
  <c r="V28" i="13"/>
  <c r="U28" i="13"/>
  <c r="T28" i="13"/>
  <c r="S28" i="13"/>
  <c r="R28" i="13"/>
  <c r="Q28" i="13"/>
  <c r="P28" i="13"/>
  <c r="O28" i="13"/>
  <c r="K28" i="13"/>
  <c r="J28" i="13"/>
  <c r="I28" i="13"/>
  <c r="G28" i="13"/>
  <c r="E28" i="13"/>
  <c r="D28" i="13"/>
  <c r="X27" i="13"/>
  <c r="W27" i="13"/>
  <c r="V27" i="13"/>
  <c r="U27" i="13"/>
  <c r="T27" i="13"/>
  <c r="S27" i="13"/>
  <c r="R27" i="13"/>
  <c r="Q27" i="13"/>
  <c r="P27" i="13"/>
  <c r="O27" i="13"/>
  <c r="K27" i="13"/>
  <c r="J27" i="13"/>
  <c r="I27" i="13"/>
  <c r="G27" i="13"/>
  <c r="E27" i="13"/>
  <c r="D27" i="13"/>
  <c r="X26" i="13"/>
  <c r="W26" i="13"/>
  <c r="V26" i="13"/>
  <c r="U26" i="13"/>
  <c r="T26" i="13"/>
  <c r="S26" i="13"/>
  <c r="R26" i="13"/>
  <c r="Q26" i="13"/>
  <c r="P26" i="13"/>
  <c r="O26" i="13"/>
  <c r="K26" i="13"/>
  <c r="J26" i="13"/>
  <c r="I26" i="13"/>
  <c r="G26" i="13"/>
  <c r="E26" i="13"/>
  <c r="D26" i="13"/>
  <c r="X25" i="13"/>
  <c r="W25" i="13"/>
  <c r="V25" i="13"/>
  <c r="U25" i="13"/>
  <c r="T25" i="13"/>
  <c r="S25" i="13"/>
  <c r="R25" i="13"/>
  <c r="Q25" i="13"/>
  <c r="P25" i="13"/>
  <c r="O25" i="13"/>
  <c r="K25" i="13"/>
  <c r="J25" i="13"/>
  <c r="I25" i="13"/>
  <c r="G25" i="13"/>
  <c r="E25" i="13"/>
  <c r="D25" i="13"/>
  <c r="X24" i="13"/>
  <c r="W24" i="13"/>
  <c r="V24" i="13"/>
  <c r="U24" i="13"/>
  <c r="T24" i="13"/>
  <c r="S24" i="13"/>
  <c r="R24" i="13"/>
  <c r="Q24" i="13"/>
  <c r="P24" i="13"/>
  <c r="O24" i="13"/>
  <c r="K24" i="13"/>
  <c r="J24" i="13"/>
  <c r="I24" i="13"/>
  <c r="G24" i="13"/>
  <c r="E24" i="13"/>
  <c r="D24" i="13"/>
  <c r="X23" i="13"/>
  <c r="W23" i="13"/>
  <c r="V23" i="13"/>
  <c r="U23" i="13"/>
  <c r="T23" i="13"/>
  <c r="S23" i="13"/>
  <c r="R23" i="13"/>
  <c r="Q23" i="13"/>
  <c r="P23" i="13"/>
  <c r="O23" i="13"/>
  <c r="K23" i="13"/>
  <c r="J23" i="13"/>
  <c r="I23" i="13"/>
  <c r="G23" i="13"/>
  <c r="E23" i="13"/>
  <c r="D23" i="13"/>
  <c r="X22" i="13"/>
  <c r="W22" i="13"/>
  <c r="V22" i="13"/>
  <c r="U22" i="13"/>
  <c r="T22" i="13"/>
  <c r="S22" i="13"/>
  <c r="R22" i="13"/>
  <c r="Q22" i="13"/>
  <c r="P22" i="13"/>
  <c r="O22" i="13"/>
  <c r="K22" i="13"/>
  <c r="J22" i="13"/>
  <c r="I22" i="13"/>
  <c r="G22" i="13"/>
  <c r="E22" i="13"/>
  <c r="D2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8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6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" i="13"/>
  <c r="O3" i="13"/>
  <c r="P3" i="13"/>
  <c r="O4" i="13"/>
  <c r="P4" i="13"/>
  <c r="O5" i="13"/>
  <c r="P5" i="13"/>
  <c r="O6" i="13"/>
  <c r="P6" i="13"/>
  <c r="O7" i="13"/>
  <c r="P7" i="13"/>
  <c r="O8" i="13"/>
  <c r="P8" i="13"/>
  <c r="O9" i="13"/>
  <c r="P9" i="13"/>
  <c r="O10" i="13"/>
  <c r="P10" i="13"/>
  <c r="O11" i="13"/>
  <c r="P11" i="13"/>
  <c r="O12" i="13"/>
  <c r="P12" i="13"/>
  <c r="O13" i="13"/>
  <c r="P13" i="13"/>
  <c r="O14" i="13"/>
  <c r="P14" i="13"/>
  <c r="O15" i="13"/>
  <c r="P15" i="13"/>
  <c r="O16" i="13"/>
  <c r="P16" i="13"/>
  <c r="O17" i="13"/>
  <c r="P17" i="13"/>
  <c r="O18" i="13"/>
  <c r="P18" i="13"/>
  <c r="O19" i="13"/>
  <c r="P19" i="13"/>
  <c r="O20" i="13"/>
  <c r="P20" i="13"/>
  <c r="O21" i="13"/>
  <c r="P21" i="13"/>
  <c r="P2" i="13"/>
  <c r="O2" i="13"/>
  <c r="S3" i="13"/>
  <c r="T3" i="13"/>
  <c r="S4" i="13"/>
  <c r="T4" i="13"/>
  <c r="S5" i="13"/>
  <c r="T5" i="13"/>
  <c r="S6" i="13"/>
  <c r="T6" i="13"/>
  <c r="S7" i="13"/>
  <c r="T7" i="13"/>
  <c r="S8" i="13"/>
  <c r="T8" i="13"/>
  <c r="S9" i="13"/>
  <c r="T9" i="13"/>
  <c r="S10" i="13"/>
  <c r="T10" i="13"/>
  <c r="S11" i="13"/>
  <c r="T11" i="13"/>
  <c r="S12" i="13"/>
  <c r="T12" i="13"/>
  <c r="S13" i="13"/>
  <c r="T13" i="13"/>
  <c r="S14" i="13"/>
  <c r="T14" i="13"/>
  <c r="S15" i="13"/>
  <c r="T15" i="13"/>
  <c r="S16" i="13"/>
  <c r="T16" i="13"/>
  <c r="S17" i="13"/>
  <c r="T17" i="13"/>
  <c r="S18" i="13"/>
  <c r="T18" i="13"/>
  <c r="S19" i="13"/>
  <c r="T19" i="13"/>
  <c r="S20" i="13"/>
  <c r="T20" i="13"/>
  <c r="S21" i="13"/>
  <c r="T21" i="13"/>
  <c r="T2" i="13"/>
  <c r="S2" i="13"/>
  <c r="Q3" i="13"/>
  <c r="Q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" i="13"/>
  <c r="R3" i="13"/>
  <c r="R4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" i="13"/>
  <c r="X21" i="13"/>
  <c r="W21" i="13"/>
  <c r="V21" i="13"/>
  <c r="U21" i="13"/>
  <c r="X20" i="13"/>
  <c r="W20" i="13"/>
  <c r="V20" i="13"/>
  <c r="U20" i="13"/>
  <c r="X19" i="13"/>
  <c r="W19" i="13"/>
  <c r="V19" i="13"/>
  <c r="U19" i="13"/>
  <c r="X18" i="13"/>
  <c r="W18" i="13"/>
  <c r="V18" i="13"/>
  <c r="U18" i="13"/>
  <c r="X17" i="13"/>
  <c r="W17" i="13"/>
  <c r="V17" i="13"/>
  <c r="U17" i="13"/>
  <c r="X16" i="13"/>
  <c r="W16" i="13"/>
  <c r="V16" i="13"/>
  <c r="U16" i="13"/>
  <c r="X15" i="13"/>
  <c r="W15" i="13"/>
  <c r="V15" i="13"/>
  <c r="U15" i="13"/>
  <c r="X14" i="13"/>
  <c r="W14" i="13"/>
  <c r="V14" i="13"/>
  <c r="U14" i="13"/>
  <c r="X13" i="13"/>
  <c r="W13" i="13"/>
  <c r="V13" i="13"/>
  <c r="U13" i="13"/>
  <c r="X12" i="13"/>
  <c r="W12" i="13"/>
  <c r="V12" i="13"/>
  <c r="U12" i="13"/>
  <c r="X11" i="13"/>
  <c r="W11" i="13"/>
  <c r="V11" i="13"/>
  <c r="U11" i="13"/>
  <c r="X10" i="13"/>
  <c r="W10" i="13"/>
  <c r="V10" i="13"/>
  <c r="U10" i="13"/>
  <c r="X9" i="13"/>
  <c r="W9" i="13"/>
  <c r="V9" i="13"/>
  <c r="U9" i="13"/>
  <c r="X8" i="13"/>
  <c r="W8" i="13"/>
  <c r="V8" i="13"/>
  <c r="U8" i="13"/>
  <c r="X7" i="13"/>
  <c r="W7" i="13"/>
  <c r="V7" i="13"/>
  <c r="U7" i="13"/>
  <c r="X6" i="13"/>
  <c r="W6" i="13"/>
  <c r="V6" i="13"/>
  <c r="U6" i="13"/>
  <c r="X5" i="13"/>
  <c r="W5" i="13"/>
  <c r="V5" i="13"/>
  <c r="U5" i="13"/>
  <c r="X4" i="13"/>
  <c r="W4" i="13"/>
  <c r="V4" i="13"/>
  <c r="U4" i="13"/>
  <c r="X3" i="13"/>
  <c r="W3" i="13"/>
  <c r="V3" i="13"/>
  <c r="U3" i="13"/>
  <c r="W2" i="13"/>
  <c r="V2" i="13"/>
  <c r="X2" i="13"/>
  <c r="U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K2" i="13"/>
  <c r="J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3" i="13"/>
  <c r="I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" i="13"/>
  <c r="D21" i="13"/>
  <c r="H21" i="13" s="1"/>
  <c r="M21" i="13" s="1"/>
  <c r="D20" i="13"/>
  <c r="F20" i="13" s="1"/>
  <c r="D19" i="13"/>
  <c r="D18" i="13"/>
  <c r="D17" i="13"/>
  <c r="H17" i="13" s="1"/>
  <c r="M17" i="13" s="1"/>
  <c r="D16" i="13"/>
  <c r="D15" i="13"/>
  <c r="H15" i="13" s="1"/>
  <c r="M15" i="13" s="1"/>
  <c r="D14" i="13"/>
  <c r="H14" i="13" s="1"/>
  <c r="M14" i="13" s="1"/>
  <c r="D13" i="13"/>
  <c r="H13" i="13" s="1"/>
  <c r="M13" i="13" s="1"/>
  <c r="D12" i="13"/>
  <c r="F12" i="13" s="1"/>
  <c r="D11" i="13"/>
  <c r="H11" i="13" s="1"/>
  <c r="M11" i="13" s="1"/>
  <c r="D10" i="13"/>
  <c r="D9" i="13"/>
  <c r="H9" i="13" s="1"/>
  <c r="M9" i="13" s="1"/>
  <c r="D8" i="13"/>
  <c r="F8" i="13" s="1"/>
  <c r="D7" i="13"/>
  <c r="H7" i="13" s="1"/>
  <c r="M7" i="13" s="1"/>
  <c r="D6" i="13"/>
  <c r="H6" i="13" s="1"/>
  <c r="M6" i="13" s="1"/>
  <c r="D5" i="13"/>
  <c r="H5" i="13" s="1"/>
  <c r="M5" i="13" s="1"/>
  <c r="D4" i="13"/>
  <c r="H4" i="13" s="1"/>
  <c r="M4" i="13" s="1"/>
  <c r="H3" i="13"/>
  <c r="M3" i="13" s="1"/>
  <c r="F2" i="13"/>
  <c r="F16" i="13" l="1"/>
  <c r="F18" i="13"/>
  <c r="N84" i="13"/>
  <c r="F85" i="13"/>
  <c r="N36" i="13"/>
  <c r="N42" i="13"/>
  <c r="N45" i="13"/>
  <c r="N46" i="13"/>
  <c r="N48" i="13"/>
  <c r="N53" i="13"/>
  <c r="N54" i="13"/>
  <c r="N55" i="13"/>
  <c r="N57" i="13"/>
  <c r="N58" i="13"/>
  <c r="N73" i="13"/>
  <c r="N74" i="13"/>
  <c r="N76" i="13"/>
  <c r="N77" i="13"/>
  <c r="N81" i="13"/>
  <c r="N82" i="13"/>
  <c r="N93" i="13"/>
  <c r="F23" i="13"/>
  <c r="L25" i="13"/>
  <c r="F26" i="13"/>
  <c r="F49" i="13"/>
  <c r="F65" i="13"/>
  <c r="L66" i="13"/>
  <c r="L67" i="13"/>
  <c r="L68" i="13"/>
  <c r="F69" i="13"/>
  <c r="L78" i="13"/>
  <c r="L79" i="13"/>
  <c r="L80" i="13"/>
  <c r="L81" i="13"/>
  <c r="L82" i="13"/>
  <c r="L83" i="13"/>
  <c r="F30" i="13"/>
  <c r="F37" i="13"/>
  <c r="N29" i="13"/>
  <c r="N30" i="13"/>
  <c r="N33" i="13"/>
  <c r="N37" i="13"/>
  <c r="N41" i="13"/>
  <c r="N47" i="13"/>
  <c r="F55" i="13"/>
  <c r="F59" i="13"/>
  <c r="F77" i="13"/>
  <c r="F93" i="13"/>
  <c r="Y93" i="13"/>
  <c r="Z93" i="13" s="1"/>
  <c r="F94" i="13"/>
  <c r="Y94" i="13"/>
  <c r="Z94" i="13" s="1"/>
  <c r="L95" i="13"/>
  <c r="Y95" i="13"/>
  <c r="Z95" i="13" s="1"/>
  <c r="L96" i="13"/>
  <c r="Y96" i="13"/>
  <c r="Z96" i="13" s="1"/>
  <c r="L97" i="13"/>
  <c r="F98" i="13"/>
  <c r="L99" i="13"/>
  <c r="L100" i="13"/>
  <c r="F33" i="13"/>
  <c r="Y33" i="13"/>
  <c r="Z33" i="13" s="1"/>
  <c r="L34" i="13"/>
  <c r="H35" i="13"/>
  <c r="M35" i="13" s="1"/>
  <c r="L38" i="13"/>
  <c r="F41" i="13"/>
  <c r="F43" i="13"/>
  <c r="F44" i="13"/>
  <c r="L45" i="13"/>
  <c r="L46" i="13"/>
  <c r="F47" i="13"/>
  <c r="L48" i="13"/>
  <c r="N22" i="13"/>
  <c r="N25" i="13"/>
  <c r="N51" i="13"/>
  <c r="N31" i="13"/>
  <c r="N32" i="13"/>
  <c r="F36" i="13"/>
  <c r="N49" i="13"/>
  <c r="F61" i="13"/>
  <c r="F62" i="13"/>
  <c r="Y69" i="13"/>
  <c r="Z69" i="13" s="1"/>
  <c r="L70" i="13"/>
  <c r="Y70" i="13"/>
  <c r="Z70" i="13" s="1"/>
  <c r="L71" i="13"/>
  <c r="Y71" i="13"/>
  <c r="Z71" i="13" s="1"/>
  <c r="L72" i="13"/>
  <c r="Y72" i="13"/>
  <c r="Z72" i="13" s="1"/>
  <c r="L73" i="13"/>
  <c r="L74" i="13"/>
  <c r="L75" i="13"/>
  <c r="L76" i="13"/>
  <c r="N85" i="13"/>
  <c r="N89" i="13"/>
  <c r="N90" i="13"/>
  <c r="N92" i="13"/>
  <c r="Y22" i="13"/>
  <c r="Z22" i="13" s="1"/>
  <c r="Y23" i="13"/>
  <c r="Z23" i="13" s="1"/>
  <c r="N24" i="13"/>
  <c r="Y24" i="13"/>
  <c r="Z24" i="13" s="1"/>
  <c r="Y37" i="13"/>
  <c r="Z37" i="13" s="1"/>
  <c r="Y42" i="13"/>
  <c r="Z42" i="13" s="1"/>
  <c r="Y43" i="13"/>
  <c r="Z43" i="13" s="1"/>
  <c r="Y44" i="13"/>
  <c r="Z44" i="13" s="1"/>
  <c r="N60" i="13"/>
  <c r="N61" i="13"/>
  <c r="N66" i="13"/>
  <c r="N68" i="13"/>
  <c r="Y77" i="13"/>
  <c r="Z77" i="13" s="1"/>
  <c r="Y78" i="13"/>
  <c r="Z78" i="13" s="1"/>
  <c r="Y79" i="13"/>
  <c r="Z79" i="13" s="1"/>
  <c r="Y80" i="13"/>
  <c r="Z80" i="13" s="1"/>
  <c r="L84" i="13"/>
  <c r="N97" i="13"/>
  <c r="N98" i="13"/>
  <c r="N100" i="13"/>
  <c r="F31" i="13"/>
  <c r="F32" i="13"/>
  <c r="F42" i="13"/>
  <c r="Y49" i="13"/>
  <c r="Z49" i="13" s="1"/>
  <c r="L50" i="13"/>
  <c r="Y50" i="13"/>
  <c r="Z50" i="13" s="1"/>
  <c r="Y51" i="13"/>
  <c r="Z51" i="13" s="1"/>
  <c r="F52" i="13"/>
  <c r="Y52" i="13"/>
  <c r="Z52" i="13" s="1"/>
  <c r="L53" i="13"/>
  <c r="F54" i="13"/>
  <c r="F56" i="13"/>
  <c r="Y56" i="13"/>
  <c r="Z56" i="13" s="1"/>
  <c r="L57" i="13"/>
  <c r="N69" i="13"/>
  <c r="Y85" i="13"/>
  <c r="Z85" i="13" s="1"/>
  <c r="L86" i="13"/>
  <c r="Y86" i="13"/>
  <c r="Z86" i="13" s="1"/>
  <c r="L87" i="13"/>
  <c r="Y87" i="13"/>
  <c r="Z87" i="13" s="1"/>
  <c r="L88" i="13"/>
  <c r="Y88" i="13"/>
  <c r="Z88" i="13" s="1"/>
  <c r="L89" i="13"/>
  <c r="L90" i="13"/>
  <c r="L91" i="13"/>
  <c r="L92" i="13"/>
  <c r="N23" i="13"/>
  <c r="F25" i="13"/>
  <c r="Y25" i="13"/>
  <c r="Z25" i="13" s="1"/>
  <c r="L26" i="13"/>
  <c r="Y30" i="13"/>
  <c r="Z30" i="13" s="1"/>
  <c r="Y31" i="13"/>
  <c r="Z31" i="13" s="1"/>
  <c r="Y32" i="13"/>
  <c r="Z32" i="13" s="1"/>
  <c r="L33" i="13"/>
  <c r="F34" i="13"/>
  <c r="Y35" i="13"/>
  <c r="Z35" i="13" s="1"/>
  <c r="Y36" i="13"/>
  <c r="Z36" i="13" s="1"/>
  <c r="L37" i="13"/>
  <c r="F38" i="13"/>
  <c r="N43" i="13"/>
  <c r="N44" i="13"/>
  <c r="F45" i="13"/>
  <c r="Y45" i="13"/>
  <c r="Z45" i="13" s="1"/>
  <c r="Y46" i="13"/>
  <c r="Z46" i="13" s="1"/>
  <c r="Y47" i="13"/>
  <c r="Z47" i="13" s="1"/>
  <c r="Y48" i="13"/>
  <c r="Z48" i="13" s="1"/>
  <c r="L49" i="13"/>
  <c r="N50" i="13"/>
  <c r="N52" i="13"/>
  <c r="N56" i="13"/>
  <c r="F57" i="13"/>
  <c r="Y57" i="13"/>
  <c r="Z57" i="13" s="1"/>
  <c r="Y58" i="13"/>
  <c r="Z58" i="13" s="1"/>
  <c r="L59" i="13"/>
  <c r="Y65" i="13"/>
  <c r="Z65" i="13" s="1"/>
  <c r="Y66" i="13"/>
  <c r="Z66" i="13" s="1"/>
  <c r="Y67" i="13"/>
  <c r="Z67" i="13" s="1"/>
  <c r="Y68" i="13"/>
  <c r="Z68" i="13" s="1"/>
  <c r="L69" i="13"/>
  <c r="N70" i="13"/>
  <c r="N72" i="13"/>
  <c r="F73" i="13"/>
  <c r="Y73" i="13"/>
  <c r="Z73" i="13" s="1"/>
  <c r="Y74" i="13"/>
  <c r="Z74" i="13" s="1"/>
  <c r="Y75" i="13"/>
  <c r="Z75" i="13" s="1"/>
  <c r="Y76" i="13"/>
  <c r="Z76" i="13" s="1"/>
  <c r="L77" i="13"/>
  <c r="N78" i="13"/>
  <c r="N80" i="13"/>
  <c r="F81" i="13"/>
  <c r="Y81" i="13"/>
  <c r="Z81" i="13" s="1"/>
  <c r="Y82" i="13"/>
  <c r="Z82" i="13" s="1"/>
  <c r="Y83" i="13"/>
  <c r="Z83" i="13" s="1"/>
  <c r="Y84" i="13"/>
  <c r="Z84" i="13" s="1"/>
  <c r="L85" i="13"/>
  <c r="N86" i="13"/>
  <c r="N88" i="13"/>
  <c r="F89" i="13"/>
  <c r="Y89" i="13"/>
  <c r="Z89" i="13" s="1"/>
  <c r="Y90" i="13"/>
  <c r="Z90" i="13" s="1"/>
  <c r="Y91" i="13"/>
  <c r="Z91" i="13" s="1"/>
  <c r="Y92" i="13"/>
  <c r="Z92" i="13" s="1"/>
  <c r="L93" i="13"/>
  <c r="N94" i="13"/>
  <c r="N96" i="13"/>
  <c r="F97" i="13"/>
  <c r="Y97" i="13"/>
  <c r="Z97" i="13" s="1"/>
  <c r="Y98" i="13"/>
  <c r="Z98" i="13" s="1"/>
  <c r="Y99" i="13"/>
  <c r="Z99" i="13" s="1"/>
  <c r="Y100" i="13"/>
  <c r="Z100" i="13" s="1"/>
  <c r="N101" i="13"/>
  <c r="Y101" i="13"/>
  <c r="Z101" i="13" s="1"/>
  <c r="L22" i="13"/>
  <c r="Y26" i="13"/>
  <c r="Z26" i="13" s="1"/>
  <c r="F27" i="13"/>
  <c r="Y27" i="13"/>
  <c r="Z27" i="13" s="1"/>
  <c r="F28" i="13"/>
  <c r="Y28" i="13"/>
  <c r="Z28" i="13" s="1"/>
  <c r="L29" i="13"/>
  <c r="N34" i="13"/>
  <c r="N35" i="13"/>
  <c r="N38" i="13"/>
  <c r="N39" i="13"/>
  <c r="N40" i="13"/>
  <c r="Y41" i="13"/>
  <c r="Z41" i="13" s="1"/>
  <c r="L42" i="13"/>
  <c r="F46" i="13"/>
  <c r="F48" i="13"/>
  <c r="Y54" i="13"/>
  <c r="Z54" i="13" s="1"/>
  <c r="L55" i="13"/>
  <c r="F58" i="13"/>
  <c r="Y59" i="13"/>
  <c r="Z59" i="13" s="1"/>
  <c r="L60" i="13"/>
  <c r="Y60" i="13"/>
  <c r="Z60" i="13" s="1"/>
  <c r="L61" i="13"/>
  <c r="N62" i="13"/>
  <c r="N64" i="13"/>
  <c r="F66" i="13"/>
  <c r="F74" i="13"/>
  <c r="F82" i="13"/>
  <c r="F90" i="13"/>
  <c r="F22" i="13"/>
  <c r="N26" i="13"/>
  <c r="N27" i="13"/>
  <c r="N28" i="13"/>
  <c r="F29" i="13"/>
  <c r="Y29" i="13"/>
  <c r="Z29" i="13" s="1"/>
  <c r="L30" i="13"/>
  <c r="Y34" i="13"/>
  <c r="Z34" i="13" s="1"/>
  <c r="F35" i="13"/>
  <c r="Y38" i="13"/>
  <c r="Z38" i="13" s="1"/>
  <c r="F39" i="13"/>
  <c r="Y39" i="13"/>
  <c r="Z39" i="13" s="1"/>
  <c r="F40" i="13"/>
  <c r="Y40" i="13"/>
  <c r="Z40" i="13" s="1"/>
  <c r="L41" i="13"/>
  <c r="F53" i="13"/>
  <c r="Y53" i="13"/>
  <c r="Z53" i="13" s="1"/>
  <c r="L54" i="13"/>
  <c r="L62" i="13"/>
  <c r="Y62" i="13"/>
  <c r="Z62" i="13" s="1"/>
  <c r="L63" i="13"/>
  <c r="Y63" i="13"/>
  <c r="Z63" i="13" s="1"/>
  <c r="L64" i="13"/>
  <c r="Y64" i="13"/>
  <c r="Z64" i="13" s="1"/>
  <c r="N65" i="13"/>
  <c r="F70" i="13"/>
  <c r="F78" i="13"/>
  <c r="F86" i="13"/>
  <c r="F96" i="13"/>
  <c r="H23" i="13"/>
  <c r="M23" i="13" s="1"/>
  <c r="L23" i="13"/>
  <c r="H31" i="13"/>
  <c r="M31" i="13" s="1"/>
  <c r="H39" i="13"/>
  <c r="M39" i="13" s="1"/>
  <c r="L39" i="13"/>
  <c r="H24" i="13"/>
  <c r="M24" i="13" s="1"/>
  <c r="L24" i="13"/>
  <c r="H28" i="13"/>
  <c r="M28" i="13" s="1"/>
  <c r="L28" i="13"/>
  <c r="H32" i="13"/>
  <c r="M32" i="13" s="1"/>
  <c r="L32" i="13"/>
  <c r="H36" i="13"/>
  <c r="M36" i="13" s="1"/>
  <c r="L36" i="13"/>
  <c r="H40" i="13"/>
  <c r="M40" i="13" s="1"/>
  <c r="L40" i="13"/>
  <c r="H44" i="13"/>
  <c r="M44" i="13" s="1"/>
  <c r="L44" i="13"/>
  <c r="H48" i="13"/>
  <c r="M48" i="13" s="1"/>
  <c r="F50" i="13"/>
  <c r="H52" i="13"/>
  <c r="M52" i="13" s="1"/>
  <c r="L52" i="13"/>
  <c r="N59" i="13"/>
  <c r="H51" i="13"/>
  <c r="M51" i="13" s="1"/>
  <c r="L51" i="13"/>
  <c r="L31" i="13"/>
  <c r="H22" i="13"/>
  <c r="M22" i="13" s="1"/>
  <c r="F24" i="13"/>
  <c r="H26" i="13"/>
  <c r="M26" i="13" s="1"/>
  <c r="H30" i="13"/>
  <c r="M30" i="13" s="1"/>
  <c r="H34" i="13"/>
  <c r="M34" i="13" s="1"/>
  <c r="H38" i="13"/>
  <c r="M38" i="13" s="1"/>
  <c r="H42" i="13"/>
  <c r="M42" i="13" s="1"/>
  <c r="H46" i="13"/>
  <c r="M46" i="13" s="1"/>
  <c r="H50" i="13"/>
  <c r="M50" i="13" s="1"/>
  <c r="H53" i="13"/>
  <c r="M53" i="13" s="1"/>
  <c r="H55" i="13"/>
  <c r="M55" i="13" s="1"/>
  <c r="Y55" i="13"/>
  <c r="Z55" i="13" s="1"/>
  <c r="H56" i="13"/>
  <c r="M56" i="13" s="1"/>
  <c r="L56" i="13"/>
  <c r="L58" i="13"/>
  <c r="H61" i="13"/>
  <c r="M61" i="13" s="1"/>
  <c r="Y61" i="13"/>
  <c r="Z61" i="13" s="1"/>
  <c r="H27" i="13"/>
  <c r="M27" i="13" s="1"/>
  <c r="L27" i="13"/>
  <c r="L35" i="13"/>
  <c r="H43" i="13"/>
  <c r="M43" i="13" s="1"/>
  <c r="L43" i="13"/>
  <c r="H47" i="13"/>
  <c r="M47" i="13" s="1"/>
  <c r="L47" i="13"/>
  <c r="H25" i="13"/>
  <c r="M25" i="13" s="1"/>
  <c r="H29" i="13"/>
  <c r="M29" i="13" s="1"/>
  <c r="H33" i="13"/>
  <c r="M33" i="13" s="1"/>
  <c r="H37" i="13"/>
  <c r="M37" i="13" s="1"/>
  <c r="H41" i="13"/>
  <c r="M41" i="13" s="1"/>
  <c r="H45" i="13"/>
  <c r="M45" i="13" s="1"/>
  <c r="H49" i="13"/>
  <c r="M49" i="13" s="1"/>
  <c r="F51" i="13"/>
  <c r="H57" i="13"/>
  <c r="M57" i="13" s="1"/>
  <c r="H59" i="13"/>
  <c r="M59" i="13" s="1"/>
  <c r="H54" i="13"/>
  <c r="M54" i="13" s="1"/>
  <c r="H58" i="13"/>
  <c r="M58" i="13" s="1"/>
  <c r="F60" i="13"/>
  <c r="H62" i="13"/>
  <c r="M62" i="13" s="1"/>
  <c r="F64" i="13"/>
  <c r="H66" i="13"/>
  <c r="M66" i="13" s="1"/>
  <c r="F68" i="13"/>
  <c r="H70" i="13"/>
  <c r="M70" i="13" s="1"/>
  <c r="F72" i="13"/>
  <c r="H74" i="13"/>
  <c r="M74" i="13" s="1"/>
  <c r="F76" i="13"/>
  <c r="H78" i="13"/>
  <c r="M78" i="13" s="1"/>
  <c r="F80" i="13"/>
  <c r="H82" i="13"/>
  <c r="M82" i="13" s="1"/>
  <c r="F84" i="13"/>
  <c r="H86" i="13"/>
  <c r="M86" i="13" s="1"/>
  <c r="F88" i="13"/>
  <c r="H90" i="13"/>
  <c r="M90" i="13" s="1"/>
  <c r="F92" i="13"/>
  <c r="H94" i="13"/>
  <c r="M94" i="13" s="1"/>
  <c r="L94" i="13"/>
  <c r="H98" i="13"/>
  <c r="M98" i="13" s="1"/>
  <c r="L98" i="13"/>
  <c r="F100" i="13"/>
  <c r="F63" i="13"/>
  <c r="N63" i="13"/>
  <c r="H65" i="13"/>
  <c r="M65" i="13" s="1"/>
  <c r="L65" i="13"/>
  <c r="F67" i="13"/>
  <c r="N67" i="13"/>
  <c r="H69" i="13"/>
  <c r="M69" i="13" s="1"/>
  <c r="F71" i="13"/>
  <c r="N71" i="13"/>
  <c r="H73" i="13"/>
  <c r="M73" i="13" s="1"/>
  <c r="F75" i="13"/>
  <c r="N75" i="13"/>
  <c r="H77" i="13"/>
  <c r="M77" i="13" s="1"/>
  <c r="F79" i="13"/>
  <c r="N79" i="13"/>
  <c r="H81" i="13"/>
  <c r="M81" i="13" s="1"/>
  <c r="F83" i="13"/>
  <c r="N83" i="13"/>
  <c r="H85" i="13"/>
  <c r="M85" i="13" s="1"/>
  <c r="F87" i="13"/>
  <c r="N87" i="13"/>
  <c r="H89" i="13"/>
  <c r="M89" i="13" s="1"/>
  <c r="F91" i="13"/>
  <c r="N91" i="13"/>
  <c r="H93" i="13"/>
  <c r="M93" i="13" s="1"/>
  <c r="F95" i="13"/>
  <c r="N95" i="13"/>
  <c r="H97" i="13"/>
  <c r="M97" i="13" s="1"/>
  <c r="F99" i="13"/>
  <c r="N99" i="13"/>
  <c r="H101" i="13"/>
  <c r="M101" i="13" s="1"/>
  <c r="L101" i="13"/>
  <c r="H60" i="13"/>
  <c r="M60" i="13" s="1"/>
  <c r="H64" i="13"/>
  <c r="M64" i="13" s="1"/>
  <c r="H68" i="13"/>
  <c r="M68" i="13" s="1"/>
  <c r="H72" i="13"/>
  <c r="M72" i="13" s="1"/>
  <c r="H76" i="13"/>
  <c r="M76" i="13" s="1"/>
  <c r="H80" i="13"/>
  <c r="M80" i="13" s="1"/>
  <c r="H84" i="13"/>
  <c r="M84" i="13" s="1"/>
  <c r="H88" i="13"/>
  <c r="M88" i="13" s="1"/>
  <c r="H92" i="13"/>
  <c r="M92" i="13" s="1"/>
  <c r="H96" i="13"/>
  <c r="M96" i="13" s="1"/>
  <c r="H100" i="13"/>
  <c r="M100" i="13" s="1"/>
  <c r="H63" i="13"/>
  <c r="M63" i="13" s="1"/>
  <c r="H67" i="13"/>
  <c r="M67" i="13" s="1"/>
  <c r="H71" i="13"/>
  <c r="M71" i="13" s="1"/>
  <c r="H75" i="13"/>
  <c r="M75" i="13" s="1"/>
  <c r="H79" i="13"/>
  <c r="M79" i="13" s="1"/>
  <c r="H83" i="13"/>
  <c r="M83" i="13" s="1"/>
  <c r="H87" i="13"/>
  <c r="M87" i="13" s="1"/>
  <c r="H91" i="13"/>
  <c r="M91" i="13" s="1"/>
  <c r="H95" i="13"/>
  <c r="M95" i="13" s="1"/>
  <c r="H99" i="13"/>
  <c r="M99" i="13" s="1"/>
  <c r="F101" i="13"/>
  <c r="F10" i="13"/>
  <c r="Y3" i="13"/>
  <c r="Z3" i="13" s="1"/>
  <c r="Y4" i="13"/>
  <c r="Z4" i="13" s="1"/>
  <c r="Y5" i="13"/>
  <c r="Z5" i="13" s="1"/>
  <c r="Y6" i="13"/>
  <c r="Z6" i="13" s="1"/>
  <c r="Y7" i="13"/>
  <c r="Z7" i="13" s="1"/>
  <c r="Y8" i="13"/>
  <c r="Z8" i="13" s="1"/>
  <c r="Y9" i="13"/>
  <c r="Z9" i="13" s="1"/>
  <c r="Y10" i="13"/>
  <c r="Z10" i="13" s="1"/>
  <c r="Y11" i="13"/>
  <c r="Z11" i="13" s="1"/>
  <c r="Y12" i="13"/>
  <c r="Z12" i="13" s="1"/>
  <c r="Y13" i="13"/>
  <c r="Z13" i="13" s="1"/>
  <c r="Y14" i="13"/>
  <c r="Z14" i="13" s="1"/>
  <c r="Y15" i="13"/>
  <c r="Z15" i="13" s="1"/>
  <c r="Y16" i="13"/>
  <c r="Z16" i="13" s="1"/>
  <c r="Y17" i="13"/>
  <c r="Z17" i="13" s="1"/>
  <c r="Y18" i="13"/>
  <c r="Z18" i="13" s="1"/>
  <c r="Y19" i="13"/>
  <c r="Z19" i="13" s="1"/>
  <c r="Y20" i="13"/>
  <c r="Z20" i="13" s="1"/>
  <c r="Y21" i="13"/>
  <c r="Z21" i="13" s="1"/>
  <c r="H19" i="13"/>
  <c r="M19" i="13" s="1"/>
  <c r="Y2" i="13"/>
  <c r="Z2" i="13" s="1"/>
  <c r="N10" i="13"/>
  <c r="N16" i="13"/>
  <c r="N20" i="13"/>
  <c r="L16" i="13"/>
  <c r="N6" i="13"/>
  <c r="N14" i="13"/>
  <c r="N18" i="13"/>
  <c r="L8" i="13"/>
  <c r="N5" i="13"/>
  <c r="N13" i="13"/>
  <c r="N21" i="13"/>
  <c r="N3" i="13"/>
  <c r="N7" i="13"/>
  <c r="N11" i="13"/>
  <c r="N15" i="13"/>
  <c r="N19" i="13"/>
  <c r="L20" i="13"/>
  <c r="N9" i="13"/>
  <c r="N17" i="13"/>
  <c r="N4" i="13"/>
  <c r="L12" i="13"/>
  <c r="L4" i="13"/>
  <c r="L19" i="13"/>
  <c r="L15" i="13"/>
  <c r="L11" i="13"/>
  <c r="L7" i="13"/>
  <c r="L3" i="13"/>
  <c r="L18" i="13"/>
  <c r="L14" i="13"/>
  <c r="N12" i="13"/>
  <c r="L10" i="13"/>
  <c r="N8" i="13"/>
  <c r="L6" i="13"/>
  <c r="L21" i="13"/>
  <c r="L17" i="13"/>
  <c r="L13" i="13"/>
  <c r="L9" i="13"/>
  <c r="L5" i="13"/>
  <c r="L2" i="13"/>
  <c r="N2" i="13"/>
  <c r="H10" i="13"/>
  <c r="M10" i="13" s="1"/>
  <c r="H18" i="13"/>
  <c r="M18" i="13" s="1"/>
  <c r="H20" i="13"/>
  <c r="M20" i="13" s="1"/>
  <c r="H16" i="13"/>
  <c r="M16" i="13" s="1"/>
  <c r="H12" i="13"/>
  <c r="M12" i="13" s="1"/>
  <c r="H8" i="13"/>
  <c r="M8" i="13" s="1"/>
  <c r="H2" i="13"/>
  <c r="M2" i="13" s="1"/>
  <c r="F4" i="13"/>
  <c r="F6" i="13"/>
  <c r="F14" i="13"/>
  <c r="F5" i="13"/>
  <c r="F9" i="13"/>
  <c r="F13" i="13"/>
  <c r="F17" i="13"/>
  <c r="F21" i="13"/>
  <c r="F3" i="13"/>
  <c r="F7" i="13"/>
  <c r="F11" i="13"/>
  <c r="F15" i="13"/>
  <c r="F19" i="13"/>
</calcChain>
</file>

<file path=xl/sharedStrings.xml><?xml version="1.0" encoding="utf-8"?>
<sst xmlns="http://schemas.openxmlformats.org/spreadsheetml/2006/main" count="997" uniqueCount="132">
  <si>
    <t>KPI's</t>
  </si>
  <si>
    <t>Campaign</t>
  </si>
  <si>
    <t>Name of Campaign</t>
  </si>
  <si>
    <t>Sale Date</t>
  </si>
  <si>
    <t>Login Hours</t>
  </si>
  <si>
    <t>TTT</t>
  </si>
  <si>
    <t>THT</t>
  </si>
  <si>
    <t>Sales</t>
  </si>
  <si>
    <t>SPH</t>
  </si>
  <si>
    <t>Revenue</t>
  </si>
  <si>
    <t>RPH</t>
  </si>
  <si>
    <t>Excellent</t>
  </si>
  <si>
    <t>Rating given by Customer</t>
  </si>
  <si>
    <t>Good</t>
  </si>
  <si>
    <t>Fair</t>
  </si>
  <si>
    <t>Poor</t>
  </si>
  <si>
    <t>CSAT%</t>
  </si>
  <si>
    <t>Customer Satisfaction Score</t>
  </si>
  <si>
    <t>Team Members</t>
  </si>
  <si>
    <t>Data</t>
  </si>
  <si>
    <t>Sum of Login Hours</t>
  </si>
  <si>
    <t>Grand Total</t>
  </si>
  <si>
    <t>Sum of Sales</t>
  </si>
  <si>
    <t>Sum of Revenue</t>
  </si>
  <si>
    <t>Product</t>
  </si>
  <si>
    <t>Region</t>
  </si>
  <si>
    <t>Calls</t>
  </si>
  <si>
    <t>Total</t>
  </si>
  <si>
    <t>Florida</t>
  </si>
  <si>
    <t>California</t>
  </si>
  <si>
    <t>Hawaii</t>
  </si>
  <si>
    <t>Colorado</t>
  </si>
  <si>
    <t>Connecticut</t>
  </si>
  <si>
    <t>Alabama</t>
  </si>
  <si>
    <t>Detailed Names</t>
  </si>
  <si>
    <t>Team</t>
  </si>
  <si>
    <t>Team A</t>
  </si>
  <si>
    <t>Sydnee</t>
  </si>
  <si>
    <t>Amber</t>
  </si>
  <si>
    <t>Constance</t>
  </si>
  <si>
    <t>Nola</t>
  </si>
  <si>
    <t>Libby</t>
  </si>
  <si>
    <t>Tashya</t>
  </si>
  <si>
    <t>Flavia</t>
  </si>
  <si>
    <t>Guinevere</t>
  </si>
  <si>
    <t>Darryl</t>
  </si>
  <si>
    <t>Farrah</t>
  </si>
  <si>
    <t>Rowan</t>
  </si>
  <si>
    <t>Quyn</t>
  </si>
  <si>
    <t>Xantha</t>
  </si>
  <si>
    <t>Winifred</t>
  </si>
  <si>
    <t>Iona</t>
  </si>
  <si>
    <t>Keelie</t>
  </si>
  <si>
    <t>Brynne</t>
  </si>
  <si>
    <t>Sierra</t>
  </si>
  <si>
    <t>Gay</t>
  </si>
  <si>
    <t>Inez</t>
  </si>
  <si>
    <t>Team B</t>
  </si>
  <si>
    <t>Product 1</t>
  </si>
  <si>
    <t>Product 2</t>
  </si>
  <si>
    <t>Average of SPH</t>
  </si>
  <si>
    <t>Average of RPH</t>
  </si>
  <si>
    <t>Average of TTT</t>
  </si>
  <si>
    <t>Average of THT</t>
  </si>
  <si>
    <t>Sum of Excellent</t>
  </si>
  <si>
    <t>Sum of Good</t>
  </si>
  <si>
    <t>Sum of Fair</t>
  </si>
  <si>
    <t>Sum of Poor</t>
  </si>
  <si>
    <t>Average of CSAT%</t>
  </si>
  <si>
    <t>Count of Product</t>
  </si>
  <si>
    <t>Name of the Team</t>
  </si>
  <si>
    <t>Proactive Chat</t>
  </si>
  <si>
    <t>Button Chat</t>
  </si>
  <si>
    <t>Number of Visitors</t>
  </si>
  <si>
    <t>Cold Leads</t>
  </si>
  <si>
    <t>Hot Leads</t>
  </si>
  <si>
    <t>Proactive Chats</t>
  </si>
  <si>
    <t>Button Chats</t>
  </si>
  <si>
    <t>Transfer Chats</t>
  </si>
  <si>
    <t>Offline Clicks</t>
  </si>
  <si>
    <t>Available Clicks</t>
  </si>
  <si>
    <t>Busy Clicks</t>
  </si>
  <si>
    <t>Proactive Chat Rate</t>
  </si>
  <si>
    <t>Number of Sessions Fired</t>
  </si>
  <si>
    <t>Invitations (Rule Generated)</t>
  </si>
  <si>
    <t>Invitations Accepted</t>
  </si>
  <si>
    <t>Invitations Declined</t>
  </si>
  <si>
    <t>Invitations Ignored</t>
  </si>
  <si>
    <t>The number of selected visitors (sessions) to tagged pages on your website</t>
  </si>
  <si>
    <t>The number of Hot Leads on your site. Hot Leads are visitors that trigger a business rule</t>
  </si>
  <si>
    <t>Cold Leads are visitors that do not trigger a business rule</t>
  </si>
  <si>
    <t>The number of accepted proactive (rule-generated) invitations that become actual chats (does not count chat transfers)</t>
  </si>
  <si>
    <t>The number of chats that were a result of the click-to-chat button</t>
  </si>
  <si>
    <t>Chats that are transferred internally</t>
  </si>
  <si>
    <t>The number of times a visitor clicked the chat button while operators were not online</t>
  </si>
  <si>
    <t>The number of times a visitor clicked on the chat button while operators were busy. Multiple clicks by a single user are counted multiple times</t>
  </si>
  <si>
    <t>The number of times a visitor clicked on the chat button while operators were available to chat. Multiple clicks by a single visitor are counted multiple times</t>
  </si>
  <si>
    <t>The percentage of visitors that viewed and clicked on a chat button</t>
  </si>
  <si>
    <t>Button Click Rate</t>
  </si>
  <si>
    <t>The percentage of accepted proactive (rule-generated) invitations that become chats. This does not include visitors who abandon before starting a chat with an agent</t>
  </si>
  <si>
    <t>Number of times Sessions Fired</t>
  </si>
  <si>
    <t>The number of visitor sessions during which a rule fired. Multiple occurrences in a single session are counted once</t>
  </si>
  <si>
    <t>The number of times a rule fired. Multiple occurrences in a single session are counted multiple times</t>
  </si>
  <si>
    <t>The number of proactive invitations sent</t>
  </si>
  <si>
    <t>The number of proactive invitations that were accepted by visitors</t>
  </si>
  <si>
    <t>The number of proactive invitations that were declined by visitors</t>
  </si>
  <si>
    <t>The number of proactive invitations that timed out or were ignored by visitors</t>
  </si>
  <si>
    <t>Date</t>
  </si>
  <si>
    <t>Campaign1</t>
  </si>
  <si>
    <t>Total Surveys Received</t>
  </si>
  <si>
    <t>Sum of Number of Visitors</t>
  </si>
  <si>
    <t>Sum of Cold Leads</t>
  </si>
  <si>
    <t>Sum of Hot Leads</t>
  </si>
  <si>
    <t>Sum of Proactive Chats</t>
  </si>
  <si>
    <t>Sum of Button Chats</t>
  </si>
  <si>
    <t>Sum of Transfer Chats</t>
  </si>
  <si>
    <t>Sum of Offline Clicks</t>
  </si>
  <si>
    <t>Sum of Busy Clicks</t>
  </si>
  <si>
    <t>Sum of Available Clicks</t>
  </si>
  <si>
    <t>Sum of Button Click Rate</t>
  </si>
  <si>
    <t>Sum of Proactive Chat Rate</t>
  </si>
  <si>
    <t>Sum of Number of Sessions Fired</t>
  </si>
  <si>
    <t>Sum of Number of times Sessions Fired</t>
  </si>
  <si>
    <t>Sum of Invitations (Rule Generated)</t>
  </si>
  <si>
    <t>Sum of Invitations Accepted</t>
  </si>
  <si>
    <t>Sum of Invitations Declined</t>
  </si>
  <si>
    <t>Sum of Invitations Ignored</t>
  </si>
  <si>
    <t>Sum of Total Surveys Received</t>
  </si>
  <si>
    <t>Sum of CSAT%</t>
  </si>
  <si>
    <t>(All)</t>
  </si>
  <si>
    <t>Average of Button Click Rate</t>
  </si>
  <si>
    <t>Average of Proactive Chat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</si>
</sst>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indexed="8"/>
      <name val="Calibri"/>
    </font>
    <font>
      <sz val="10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9EE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 applyFill="0" applyProtection="0"/>
    <xf numFmtId="0" fontId="5" fillId="0" borderId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Protection="1"/>
    <xf numFmtId="0" fontId="0" fillId="0" borderId="0" xfId="0" applyFill="1" applyProtection="1"/>
    <xf numFmtId="0" fontId="3" fillId="0" borderId="0" xfId="0" applyFont="1" applyFill="1" applyProtection="1"/>
    <xf numFmtId="0" fontId="4" fillId="2" borderId="0" xfId="0" applyFont="1" applyFill="1" applyAlignment="1" applyProtection="1">
      <alignment horizontal="center"/>
    </xf>
    <xf numFmtId="14" fontId="1" fillId="0" borderId="0" xfId="0" applyNumberFormat="1" applyFont="1" applyFill="1" applyProtection="1"/>
    <xf numFmtId="0" fontId="1" fillId="0" borderId="0" xfId="0" applyFont="1" applyFill="1" applyProtection="1"/>
    <xf numFmtId="164" fontId="1" fillId="0" borderId="0" xfId="0" applyNumberFormat="1" applyFont="1" applyFill="1" applyProtection="1"/>
    <xf numFmtId="2" fontId="1" fillId="0" borderId="0" xfId="0" applyNumberFormat="1" applyFont="1" applyFill="1" applyProtection="1"/>
    <xf numFmtId="1" fontId="1" fillId="0" borderId="0" xfId="0" applyNumberFormat="1" applyFont="1" applyFill="1" applyProtection="1"/>
    <xf numFmtId="0" fontId="0" fillId="0" borderId="0" xfId="0" applyFill="1" applyProtection="1"/>
    <xf numFmtId="0" fontId="0" fillId="0" borderId="0" xfId="0" pivotButton="1"/>
    <xf numFmtId="0" fontId="0" fillId="0" borderId="0" xfId="0" applyNumberFormat="1"/>
    <xf numFmtId="2" fontId="0" fillId="0" borderId="0" xfId="0" applyNumberFormat="1"/>
    <xf numFmtId="10" fontId="0" fillId="0" borderId="0" xfId="0" applyNumberFormat="1"/>
    <xf numFmtId="0" fontId="3" fillId="0" borderId="0" xfId="0" applyFont="1"/>
    <xf numFmtId="14" fontId="0" fillId="0" borderId="0" xfId="0" applyNumberFormat="1"/>
    <xf numFmtId="10" fontId="0" fillId="0" borderId="0" xfId="2" applyNumberFormat="1" applyFont="1"/>
    <xf numFmtId="0" fontId="8" fillId="0" borderId="0" xfId="0" applyFont="1"/>
    <xf numFmtId="0" fontId="7" fillId="4" borderId="0" xfId="0" applyFont="1" applyFill="1"/>
    <xf numFmtId="0" fontId="7" fillId="3" borderId="0" xfId="0" applyFont="1" applyFill="1"/>
    <xf numFmtId="0" fontId="7" fillId="5" borderId="0" xfId="0" applyFont="1" applyFill="1"/>
    <xf numFmtId="0" fontId="7" fillId="6" borderId="0" xfId="0" applyFont="1" applyFill="1"/>
    <xf numFmtId="0" fontId="7" fillId="7" borderId="0" xfId="0" applyFont="1" applyFill="1"/>
  </cellXfs>
  <cellStyles count="3">
    <cellStyle name="Normal" xfId="0" builtinId="0"/>
    <cellStyle name="Normal 2" xfId="1"/>
    <cellStyle name="Percent" xfId="2" builtinId="5"/>
  </cellStyles>
  <dxfs count="9">
    <dxf>
      <numFmt numFmtId="2" formatCode="0.00"/>
    </dxf>
    <dxf>
      <numFmt numFmtId="2" formatCode="0.00"/>
    </dxf>
    <dxf>
      <numFmt numFmtId="2" formatCode="0.0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colors>
    <mruColors>
      <color rgb="FFC59EE2"/>
      <color rgb="FFFCF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itray" refreshedDate="41864.795593402778" createdVersion="5" refreshedVersion="5" minRefreshableVersion="3" recordCount="20">
  <cacheSource type="worksheet">
    <worksheetSource ref="A1:S21" sheet="Raw Data"/>
  </cacheSource>
  <cacheFields count="19">
    <cacheField name="Team" numFmtId="0">
      <sharedItems count="10">
        <s v="Team A"/>
        <s v="Team B"/>
        <s v="Team C" u="1"/>
        <s v="Team D" u="1"/>
        <s v="Team E" u="1"/>
        <s v="Team F" u="1"/>
        <s v="Team G" u="1"/>
        <s v="Team H" u="1"/>
        <s v="Team I" u="1"/>
        <s v="Team J" u="1"/>
      </sharedItems>
    </cacheField>
    <cacheField name="Team Members" numFmtId="0">
      <sharedItems count="102">
        <s v="Sydnee"/>
        <s v="Amber"/>
        <s v="Constance"/>
        <s v="Nola"/>
        <s v="Libby"/>
        <s v="Tashya"/>
        <s v="Flavia"/>
        <s v="Guinevere"/>
        <s v="Darryl"/>
        <s v="Farrah"/>
        <s v="Rowan"/>
        <s v="Quyn"/>
        <s v="Xantha"/>
        <s v="Winifred"/>
        <s v="Iona"/>
        <s v="Keelie"/>
        <s v="Brynne"/>
        <s v="Sierra"/>
        <s v="Gay"/>
        <s v="Inez"/>
        <s v="Giselle" u="1"/>
        <s v="Ashely" u="1"/>
        <s v="Noelani" u="1"/>
        <s v="Mercedes" u="1"/>
        <s v="Amanda" u="1"/>
        <s v="Hermione" u="1"/>
        <s v="Yolanda" u="1"/>
        <s v="Jena" u="1"/>
        <s v="Ivory" u="1"/>
        <s v="Karyn" u="1"/>
        <s v="Pamela" u="1"/>
        <s v="Fleur" u="1"/>
        <s v="Cleo" u="1"/>
        <s v="Shaine" u="1"/>
        <s v="Lacy" u="1"/>
        <s v="Regina" u="1"/>
        <s v="Carolyn" u="1"/>
        <s v="Lois" u="1"/>
        <s v="Nevada" u="1"/>
        <s v="Rosalyn" u="1"/>
        <s v="Serena" u="1"/>
        <s v="Shelley" u="1"/>
        <s v="Riley" u="1"/>
        <s v="Nomlanga" u="1"/>
        <s v="Hilary" u="1"/>
        <s v="Stacy" u="1"/>
        <s v="Olympia" u="1"/>
        <s v="Abel" u="1"/>
        <s v="Renee" u="1"/>
        <s v="Illiana" u="1"/>
        <s v="Melodie" u="1"/>
        <s v="Mallory" u="1"/>
        <s v="Heather" u="1"/>
        <s v="Phyllis" u="1"/>
        <s v="Dana" u="1"/>
        <s v="Juliet" u="1"/>
        <s v="Alec" u="1"/>
        <s v="Oscar" u="1"/>
        <s v="Tatum" u="1"/>
        <s v="Madeson" u="1"/>
        <s v="Rae" u="1"/>
        <s v="Cheyenne" u="1"/>
        <s v="Portia" u="1"/>
        <s v="Courtney" u="1"/>
        <s v="Aileen" u="1"/>
        <s v="Dara" u="1"/>
        <s v="April" u="1"/>
        <s v="Deanna" u="1"/>
        <s v="Calista" u="1"/>
        <s v="Camille" u="1"/>
        <s v="Audra" u="1"/>
        <s v="Ariana" u="1"/>
        <s v="Addison" u="1"/>
        <s v="Katelyn" u="1"/>
        <s v="Jeremy" u="1"/>
        <s v="Shelby" u="1"/>
        <s v="Kendall" u="1"/>
        <s v="Xerxes" u="1"/>
        <s v="Gretchen" u="1"/>
        <s v="Rhoda" u="1"/>
        <s v="Rafael" u="1"/>
        <s v="Dai" u="1"/>
        <s v="Daria" u="1"/>
        <s v="Maris" u="1"/>
        <s v="Madeline" u="1"/>
        <s v="Ariel" u="1"/>
        <s v="Frances" u="1"/>
        <s v="Luke" u="1"/>
        <s v="Kirestin" u="1"/>
        <s v="Medge" u="1"/>
        <s v="Kirby" u="1"/>
        <s v="Hoyt" u="1"/>
        <s v="Serina" u="1"/>
        <s v="Patricia" u="1"/>
        <s v="Illana" u="1"/>
        <s v="Zia" u="1"/>
        <s v="Quin" u="1"/>
        <s v="Galena" u="1"/>
        <s v="Miriam" u="1"/>
        <s v="Britanney" u="1"/>
        <s v="Jana" u="1"/>
        <s v="Zenia" u="1"/>
      </sharedItems>
    </cacheField>
    <cacheField name="Product" numFmtId="0">
      <sharedItems/>
    </cacheField>
    <cacheField name="Sale Date" numFmtId="14">
      <sharedItems containsSemiMixedTypes="0" containsNonDate="0" containsDate="1" containsString="0" minDate="2014-06-01T00:00:00" maxDate="2014-06-02T00:00:00"/>
    </cacheField>
    <cacheField name="Region" numFmtId="0">
      <sharedItems count="6">
        <s v="Alabama"/>
        <s v="California"/>
        <s v="Colorado"/>
        <s v="Connecticut"/>
        <s v="Florida"/>
        <s v="Hawaii"/>
      </sharedItems>
    </cacheField>
    <cacheField name="Login Hours" numFmtId="164">
      <sharedItems containsSemiMixedTypes="0" containsString="0" containsNumber="1" minValue="7" maxValue="8.3000000000000007"/>
    </cacheField>
    <cacheField name="TTT" numFmtId="164">
      <sharedItems containsSemiMixedTypes="0" containsString="0" containsNumber="1" minValue="6" maxValue="7.3000000000000007"/>
    </cacheField>
    <cacheField name="THT" numFmtId="164">
      <sharedItems containsSemiMixedTypes="0" containsString="0" containsNumber="1" minValue="0.2" maxValue="0.8"/>
    </cacheField>
    <cacheField name="Sales" numFmtId="0">
      <sharedItems containsSemiMixedTypes="0" containsString="0" containsNumber="1" containsInteger="1" minValue="15" maxValue="25"/>
    </cacheField>
    <cacheField name="SPH" numFmtId="2">
      <sharedItems containsSemiMixedTypes="0" containsString="0" containsNumber="1" minValue="1.8072289156626504" maxValue="3.2857142857142856"/>
    </cacheField>
    <cacheField name="Revenue" numFmtId="0">
      <sharedItems containsSemiMixedTypes="0" containsString="0" containsNumber="1" containsInteger="1" minValue="510" maxValue="850"/>
    </cacheField>
    <cacheField name="RPH" numFmtId="2">
      <sharedItems containsSemiMixedTypes="0" containsString="0" containsNumber="1" minValue="61.445783132530117" maxValue="111.71428571428571"/>
    </cacheField>
    <cacheField name="Calls" numFmtId="1">
      <sharedItems containsSemiMixedTypes="0" containsString="0" containsNumber="1" containsInteger="1" minValue="302" maxValue="394"/>
    </cacheField>
    <cacheField name="Excellent" numFmtId="0">
      <sharedItems containsSemiMixedTypes="0" containsString="0" containsNumber="1" containsInteger="1" minValue="20" maxValue="30"/>
    </cacheField>
    <cacheField name="Good" numFmtId="0">
      <sharedItems containsSemiMixedTypes="0" containsString="0" containsNumber="1" containsInteger="1" minValue="30" maxValue="40"/>
    </cacheField>
    <cacheField name="Fair" numFmtId="0">
      <sharedItems containsSemiMixedTypes="0" containsString="0" containsNumber="1" containsInteger="1" minValue="30" maxValue="40"/>
    </cacheField>
    <cacheField name="Poor" numFmtId="0">
      <sharedItems containsSemiMixedTypes="0" containsString="0" containsNumber="1" containsInteger="1" minValue="10" maxValue="15"/>
    </cacheField>
    <cacheField name="Total" numFmtId="0">
      <sharedItems containsSemiMixedTypes="0" containsString="0" containsNumber="1" containsInteger="1" minValue="96" maxValue="116"/>
    </cacheField>
    <cacheField name="CSAT%" numFmtId="2">
      <sharedItems containsSemiMixedTypes="0" containsString="0" containsNumber="1" minValue="0.52212389380530977" maxValue="0.598039215686274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itray" refreshedDate="41864.795594444447" createdVersion="5" refreshedVersion="5" minRefreshableVersion="3" recordCount="100">
  <cacheSource type="worksheet">
    <worksheetSource ref="A1:Z101" sheet="Report"/>
  </cacheSource>
  <cacheFields count="26">
    <cacheField name="Campaign" numFmtId="0">
      <sharedItems/>
    </cacheField>
    <cacheField name="Date" numFmtId="14">
      <sharedItems containsSemiMixedTypes="0" containsNonDate="0" containsDate="1" containsString="0" minDate="2014-08-08T00:00:00" maxDate="2014-08-13T00:00:00" count="5">
        <d v="2014-08-08T00:00:00"/>
        <d v="2014-08-09T00:00:00"/>
        <d v="2014-08-10T00:00:00"/>
        <d v="2014-08-11T00:00:00"/>
        <d v="2014-08-12T00:00:00"/>
      </sharedItems>
    </cacheField>
    <cacheField name="Team Members" numFmtId="0">
      <sharedItems count="20">
        <s v="Sydnee"/>
        <s v="Amber"/>
        <s v="Constance"/>
        <s v="Nola"/>
        <s v="Libby"/>
        <s v="Tashya"/>
        <s v="Flavia"/>
        <s v="Guinevere"/>
        <s v="Darryl"/>
        <s v="Farrah"/>
        <s v="Rowan"/>
        <s v="Quyn"/>
        <s v="Xantha"/>
        <s v="Winifred"/>
        <s v="Iona"/>
        <s v="Keelie"/>
        <s v="Brynne"/>
        <s v="Sierra"/>
        <s v="Gay"/>
        <s v="Inez"/>
      </sharedItems>
    </cacheField>
    <cacheField name="Number of Visitors" numFmtId="0">
      <sharedItems containsSemiMixedTypes="0" containsString="0" containsNumber="1" containsInteger="1" minValue="100" maxValue="120"/>
    </cacheField>
    <cacheField name="Cold Leads" numFmtId="0">
      <sharedItems containsSemiMixedTypes="0" containsString="0" containsNumber="1" containsInteger="1" minValue="70" maxValue="80"/>
    </cacheField>
    <cacheField name="Hot Leads" numFmtId="0">
      <sharedItems containsSemiMixedTypes="0" containsString="0" containsNumber="1" containsInteger="1" minValue="20" maxValue="50"/>
    </cacheField>
    <cacheField name="Proactive Chats" numFmtId="0">
      <sharedItems containsSemiMixedTypes="0" containsString="0" containsNumber="1" containsInteger="1" minValue="70" maxValue="80"/>
    </cacheField>
    <cacheField name="Button Chats" numFmtId="0">
      <sharedItems containsSemiMixedTypes="0" containsString="0" containsNumber="1" containsInteger="1" minValue="12" maxValue="42"/>
    </cacheField>
    <cacheField name="Transfer Chats" numFmtId="0">
      <sharedItems containsSemiMixedTypes="0" containsString="0" containsNumber="1" containsInteger="1" minValue="5" maxValue="10"/>
    </cacheField>
    <cacheField name="Offline Clicks" numFmtId="0">
      <sharedItems containsSemiMixedTypes="0" containsString="0" containsNumber="1" containsInteger="1" minValue="10" maxValue="15"/>
    </cacheField>
    <cacheField name="Busy Clicks" numFmtId="0">
      <sharedItems containsSemiMixedTypes="0" containsString="0" containsNumber="1" containsInteger="1" minValue="20" maxValue="30"/>
    </cacheField>
    <cacheField name="Available Clicks" numFmtId="0">
      <sharedItems containsSemiMixedTypes="0" containsString="0" containsNumber="1" containsInteger="1" minValue="56" maxValue="89"/>
    </cacheField>
    <cacheField name="Button Click Rate" numFmtId="10">
      <sharedItems containsSemiMixedTypes="0" containsString="0" containsNumber="1" minValue="0.12" maxValue="0.35"/>
    </cacheField>
    <cacheField name="Proactive Chat Rate" numFmtId="10">
      <sharedItems containsSemiMixedTypes="0" containsString="0" containsNumber="1" minValue="0.59322033898305082" maxValue="0.8"/>
    </cacheField>
    <cacheField name="Number of Sessions Fired" numFmtId="0">
      <sharedItems containsSemiMixedTypes="0" containsString="0" containsNumber="1" containsInteger="1" minValue="80" maxValue="100"/>
    </cacheField>
    <cacheField name="Number of times Sessions Fired" numFmtId="0">
      <sharedItems containsSemiMixedTypes="0" containsString="0" containsNumber="1" containsInteger="1" minValue="8" maxValue="10"/>
    </cacheField>
    <cacheField name="Invitations (Rule Generated)" numFmtId="0">
      <sharedItems containsSemiMixedTypes="0" containsString="0" containsNumber="1" containsInteger="1" minValue="280" maxValue="300"/>
    </cacheField>
    <cacheField name="Invitations Accepted" numFmtId="0">
      <sharedItems containsSemiMixedTypes="0" containsString="0" containsNumber="1" containsInteger="1" minValue="80" maxValue="100"/>
    </cacheField>
    <cacheField name="Invitations Declined" numFmtId="0">
      <sharedItems containsSemiMixedTypes="0" containsString="0" containsNumber="1" containsInteger="1" minValue="50" maxValue="80"/>
    </cacheField>
    <cacheField name="Invitations Ignored" numFmtId="0">
      <sharedItems containsSemiMixedTypes="0" containsString="0" containsNumber="1" containsInteger="1" minValue="50" maxValue="80"/>
    </cacheField>
    <cacheField name="Excellent" numFmtId="0">
      <sharedItems containsSemiMixedTypes="0" containsString="0" containsNumber="1" containsInteger="1" minValue="10" maxValue="15"/>
    </cacheField>
    <cacheField name="Good" numFmtId="0">
      <sharedItems containsSemiMixedTypes="0" containsString="0" containsNumber="1" containsInteger="1" minValue="20" maxValue="30"/>
    </cacheField>
    <cacheField name="Fair" numFmtId="0">
      <sharedItems containsSemiMixedTypes="0" containsString="0" containsNumber="1" containsInteger="1" minValue="20" maxValue="30"/>
    </cacheField>
    <cacheField name="Poor" numFmtId="0">
      <sharedItems containsSemiMixedTypes="0" containsString="0" containsNumber="1" containsInteger="1" minValue="10" maxValue="15"/>
    </cacheField>
    <cacheField name="Total Surveys Received" numFmtId="0">
      <sharedItems containsSemiMixedTypes="0" containsString="0" containsNumber="1" containsInteger="1" minValue="63" maxValue="86"/>
    </cacheField>
    <cacheField name="CSAT%" numFmtId="10">
      <sharedItems containsSemiMixedTypes="0" containsString="0" containsNumber="1" minValue="0.42307692307692307" maxValue="0.576923076923076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s v="Proactive Chat"/>
    <d v="2014-06-01T00:00:00"/>
    <x v="0"/>
    <n v="7"/>
    <n v="6"/>
    <n v="0.5"/>
    <n v="22"/>
    <n v="3.1428571428571428"/>
    <n v="748"/>
    <n v="106.85714285714286"/>
    <n v="358"/>
    <n v="24"/>
    <n v="40"/>
    <n v="32"/>
    <n v="15"/>
    <n v="111"/>
    <n v="0.57657657657657657"/>
  </r>
  <r>
    <x v="0"/>
    <x v="1"/>
    <s v="Button Chat"/>
    <d v="2014-06-01T00:00:00"/>
    <x v="1"/>
    <n v="7.5"/>
    <n v="6.5"/>
    <n v="0.70000000000000018"/>
    <n v="19"/>
    <n v="2.5333333333333332"/>
    <n v="646"/>
    <n v="86.13333333333334"/>
    <n v="323"/>
    <n v="20"/>
    <n v="35"/>
    <n v="34"/>
    <n v="15"/>
    <n v="104"/>
    <n v="0.52884615384615385"/>
  </r>
  <r>
    <x v="0"/>
    <x v="2"/>
    <s v="Product 1"/>
    <d v="2014-06-01T00:00:00"/>
    <x v="2"/>
    <n v="8"/>
    <n v="7"/>
    <n v="0.3"/>
    <n v="16"/>
    <n v="2"/>
    <n v="544"/>
    <n v="68"/>
    <n v="310"/>
    <n v="29"/>
    <n v="32"/>
    <n v="30"/>
    <n v="11"/>
    <n v="102"/>
    <n v="0.59803921568627449"/>
  </r>
  <r>
    <x v="0"/>
    <x v="3"/>
    <s v="Product 2"/>
    <d v="2014-06-01T00:00:00"/>
    <x v="3"/>
    <n v="8.3000000000000007"/>
    <n v="7.3000000000000007"/>
    <n v="0.8"/>
    <n v="21"/>
    <n v="2.5301204819277108"/>
    <n v="714"/>
    <n v="86.024096385542165"/>
    <n v="327"/>
    <n v="25"/>
    <n v="36"/>
    <n v="33"/>
    <n v="12"/>
    <n v="106"/>
    <n v="0.57547169811320753"/>
  </r>
  <r>
    <x v="0"/>
    <x v="4"/>
    <s v="Product 1"/>
    <d v="2014-06-01T00:00:00"/>
    <x v="4"/>
    <n v="7.3"/>
    <n v="6.3"/>
    <n v="0.2"/>
    <n v="23"/>
    <n v="3.1506849315068495"/>
    <n v="782"/>
    <n v="107.12328767123287"/>
    <n v="367"/>
    <n v="27"/>
    <n v="37"/>
    <n v="36"/>
    <n v="12"/>
    <n v="112"/>
    <n v="0.5714285714285714"/>
  </r>
  <r>
    <x v="0"/>
    <x v="5"/>
    <s v="Product 2"/>
    <d v="2014-06-01T00:00:00"/>
    <x v="5"/>
    <n v="7.9"/>
    <n v="6.9"/>
    <n v="0.6"/>
    <n v="24"/>
    <n v="3.0379746835443036"/>
    <n v="816"/>
    <n v="103.29113924050633"/>
    <n v="379"/>
    <n v="23"/>
    <n v="37"/>
    <n v="33"/>
    <n v="11"/>
    <n v="104"/>
    <n v="0.57692307692307687"/>
  </r>
  <r>
    <x v="0"/>
    <x v="6"/>
    <s v="Product 1"/>
    <d v="2014-06-01T00:00:00"/>
    <x v="0"/>
    <n v="7.6"/>
    <n v="6.6"/>
    <n v="0.5"/>
    <n v="15"/>
    <n v="1.9736842105263159"/>
    <n v="510"/>
    <n v="67.10526315789474"/>
    <n v="302"/>
    <n v="24"/>
    <n v="37"/>
    <n v="33"/>
    <n v="12"/>
    <n v="106"/>
    <n v="0.57547169811320753"/>
  </r>
  <r>
    <x v="0"/>
    <x v="7"/>
    <s v="Product 2"/>
    <d v="2014-06-01T00:00:00"/>
    <x v="1"/>
    <n v="7"/>
    <n v="6"/>
    <n v="0.70000000000000018"/>
    <n v="19"/>
    <n v="2.7142857142857144"/>
    <n v="646"/>
    <n v="92.285714285714292"/>
    <n v="380"/>
    <n v="21"/>
    <n v="32"/>
    <n v="33"/>
    <n v="11"/>
    <n v="97"/>
    <n v="0.54639175257731953"/>
  </r>
  <r>
    <x v="0"/>
    <x v="8"/>
    <s v="Product 1"/>
    <d v="2014-06-01T00:00:00"/>
    <x v="2"/>
    <n v="7.5"/>
    <n v="6.5"/>
    <n v="0.3"/>
    <n v="20"/>
    <n v="2.6666666666666665"/>
    <n v="680"/>
    <n v="90.666666666666671"/>
    <n v="394"/>
    <n v="30"/>
    <n v="38"/>
    <n v="35"/>
    <n v="13"/>
    <n v="116"/>
    <n v="0.58620689655172409"/>
  </r>
  <r>
    <x v="0"/>
    <x v="9"/>
    <s v="Product 2"/>
    <d v="2014-06-01T00:00:00"/>
    <x v="3"/>
    <n v="8"/>
    <n v="7"/>
    <n v="0.8"/>
    <n v="24"/>
    <n v="3"/>
    <n v="816"/>
    <n v="102"/>
    <n v="321"/>
    <n v="27"/>
    <n v="32"/>
    <n v="40"/>
    <n v="14"/>
    <n v="113"/>
    <n v="0.52212389380530977"/>
  </r>
  <r>
    <x v="1"/>
    <x v="10"/>
    <s v="Product 1"/>
    <d v="2014-06-01T00:00:00"/>
    <x v="4"/>
    <n v="8.3000000000000007"/>
    <n v="7.3000000000000007"/>
    <n v="0.2"/>
    <n v="25"/>
    <n v="3.012048192771084"/>
    <n v="850"/>
    <n v="102.40963855421685"/>
    <n v="348"/>
    <n v="20"/>
    <n v="38"/>
    <n v="30"/>
    <n v="10"/>
    <n v="98"/>
    <n v="0.59183673469387754"/>
  </r>
  <r>
    <x v="1"/>
    <x v="11"/>
    <s v="Product 2"/>
    <d v="2014-06-01T00:00:00"/>
    <x v="5"/>
    <n v="7.3"/>
    <n v="6.3"/>
    <n v="0.6"/>
    <n v="21"/>
    <n v="2.8767123287671232"/>
    <n v="714"/>
    <n v="97.808219178082197"/>
    <n v="381"/>
    <n v="23"/>
    <n v="34"/>
    <n v="36"/>
    <n v="11"/>
    <n v="104"/>
    <n v="0.54807692307692313"/>
  </r>
  <r>
    <x v="1"/>
    <x v="12"/>
    <s v="Product 1"/>
    <d v="2014-06-01T00:00:00"/>
    <x v="0"/>
    <n v="7.9"/>
    <n v="6.9"/>
    <n v="0.5"/>
    <n v="24"/>
    <n v="3.0379746835443036"/>
    <n v="816"/>
    <n v="103.29113924050633"/>
    <n v="335"/>
    <n v="28"/>
    <n v="31"/>
    <n v="33"/>
    <n v="15"/>
    <n v="107"/>
    <n v="0.55140186915887845"/>
  </r>
  <r>
    <x v="1"/>
    <x v="13"/>
    <s v="Product 2"/>
    <d v="2014-06-01T00:00:00"/>
    <x v="1"/>
    <n v="7.6"/>
    <n v="6.6"/>
    <n v="0.70000000000000018"/>
    <n v="18"/>
    <n v="2.3684210526315792"/>
    <n v="612"/>
    <n v="80.526315789473685"/>
    <n v="327"/>
    <n v="23"/>
    <n v="30"/>
    <n v="33"/>
    <n v="11"/>
    <n v="97"/>
    <n v="0.54639175257731953"/>
  </r>
  <r>
    <x v="1"/>
    <x v="14"/>
    <s v="Product 1"/>
    <d v="2014-06-01T00:00:00"/>
    <x v="2"/>
    <n v="7"/>
    <n v="6"/>
    <n v="0.3"/>
    <n v="23"/>
    <n v="3.2857142857142856"/>
    <n v="782"/>
    <n v="111.71428571428571"/>
    <n v="369"/>
    <n v="21"/>
    <n v="40"/>
    <n v="34"/>
    <n v="10"/>
    <n v="105"/>
    <n v="0.580952380952381"/>
  </r>
  <r>
    <x v="1"/>
    <x v="15"/>
    <s v="Product 2"/>
    <d v="2014-06-01T00:00:00"/>
    <x v="3"/>
    <n v="7.5"/>
    <n v="6.5"/>
    <n v="0.8"/>
    <n v="24"/>
    <n v="3.2"/>
    <n v="816"/>
    <n v="108.8"/>
    <n v="365"/>
    <n v="29"/>
    <n v="34"/>
    <n v="36"/>
    <n v="14"/>
    <n v="113"/>
    <n v="0.55752212389380529"/>
  </r>
  <r>
    <x v="1"/>
    <x v="16"/>
    <s v="Product 1"/>
    <d v="2014-06-01T00:00:00"/>
    <x v="4"/>
    <n v="8"/>
    <n v="7"/>
    <n v="0.2"/>
    <n v="19"/>
    <n v="2.375"/>
    <n v="646"/>
    <n v="80.75"/>
    <n v="370"/>
    <n v="27"/>
    <n v="38"/>
    <n v="33"/>
    <n v="14"/>
    <n v="112"/>
    <n v="0.5803571428571429"/>
  </r>
  <r>
    <x v="1"/>
    <x v="17"/>
    <s v="Product 2"/>
    <d v="2014-06-01T00:00:00"/>
    <x v="5"/>
    <n v="8.3000000000000007"/>
    <n v="7.3000000000000007"/>
    <n v="0.6"/>
    <n v="15"/>
    <n v="1.8072289156626504"/>
    <n v="510"/>
    <n v="61.445783132530117"/>
    <n v="302"/>
    <n v="21"/>
    <n v="34"/>
    <n v="36"/>
    <n v="13"/>
    <n v="104"/>
    <n v="0.52884615384615385"/>
  </r>
  <r>
    <x v="1"/>
    <x v="18"/>
    <s v="Product 1"/>
    <d v="2014-06-01T00:00:00"/>
    <x v="0"/>
    <n v="7.3"/>
    <n v="6.3"/>
    <n v="0.5"/>
    <n v="18"/>
    <n v="2.4657534246575343"/>
    <n v="612"/>
    <n v="83.835616438356169"/>
    <n v="316"/>
    <n v="28"/>
    <n v="33"/>
    <n v="34"/>
    <n v="11"/>
    <n v="106"/>
    <n v="0.57547169811320753"/>
  </r>
  <r>
    <x v="1"/>
    <x v="19"/>
    <s v="Product 2"/>
    <d v="2014-06-01T00:00:00"/>
    <x v="1"/>
    <n v="7.9"/>
    <n v="6.9"/>
    <n v="0.70000000000000018"/>
    <n v="25"/>
    <n v="3.1645569620253164"/>
    <n v="850"/>
    <n v="107.59493670886076"/>
    <n v="330"/>
    <n v="24"/>
    <n v="32"/>
    <n v="30"/>
    <n v="10"/>
    <n v="96"/>
    <n v="0.5833333333333333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0">
  <r>
    <s v="Campaign1"/>
    <x v="0"/>
    <x v="0"/>
    <n v="102"/>
    <n v="74"/>
    <n v="28"/>
    <n v="80"/>
    <n v="13"/>
    <n v="9"/>
    <n v="12"/>
    <n v="24"/>
    <n v="66"/>
    <n v="0.12745098039215685"/>
    <n v="0.78431372549019607"/>
    <n v="88"/>
    <n v="9"/>
    <n v="298"/>
    <n v="89"/>
    <n v="59"/>
    <n v="63"/>
    <n v="15"/>
    <n v="26"/>
    <n v="20"/>
    <n v="14"/>
    <n v="75"/>
    <n v="0.54666666666666663"/>
  </r>
  <r>
    <s v="Campaign1"/>
    <x v="0"/>
    <x v="1"/>
    <n v="113"/>
    <n v="70"/>
    <n v="43"/>
    <n v="74"/>
    <n v="34"/>
    <n v="5"/>
    <n v="11"/>
    <n v="26"/>
    <n v="76"/>
    <n v="0.30088495575221241"/>
    <n v="0.65486725663716816"/>
    <n v="96"/>
    <n v="9"/>
    <n v="295"/>
    <n v="98"/>
    <n v="58"/>
    <n v="63"/>
    <n v="14"/>
    <n v="26"/>
    <n v="28"/>
    <n v="15"/>
    <n v="83"/>
    <n v="0.48192771084337349"/>
  </r>
  <r>
    <s v="Campaign1"/>
    <x v="0"/>
    <x v="2"/>
    <n v="112"/>
    <n v="78"/>
    <n v="34"/>
    <n v="80"/>
    <n v="22"/>
    <n v="10"/>
    <n v="11"/>
    <n v="20"/>
    <n v="81"/>
    <n v="0.19642857142857142"/>
    <n v="0.7142857142857143"/>
    <n v="100"/>
    <n v="10"/>
    <n v="284"/>
    <n v="89"/>
    <n v="79"/>
    <n v="67"/>
    <n v="11"/>
    <n v="20"/>
    <n v="24"/>
    <n v="11"/>
    <n v="66"/>
    <n v="0.46969696969696972"/>
  </r>
  <r>
    <s v="Campaign1"/>
    <x v="0"/>
    <x v="3"/>
    <n v="107"/>
    <n v="79"/>
    <n v="28"/>
    <n v="79"/>
    <n v="18"/>
    <n v="10"/>
    <n v="13"/>
    <n v="22"/>
    <n v="72"/>
    <n v="0.16822429906542055"/>
    <n v="0.73831775700934577"/>
    <n v="96"/>
    <n v="10"/>
    <n v="292"/>
    <n v="83"/>
    <n v="68"/>
    <n v="61"/>
    <n v="13"/>
    <n v="30"/>
    <n v="29"/>
    <n v="13"/>
    <n v="85"/>
    <n v="0.50588235294117645"/>
  </r>
  <r>
    <s v="Campaign1"/>
    <x v="0"/>
    <x v="4"/>
    <n v="113"/>
    <n v="77"/>
    <n v="36"/>
    <n v="77"/>
    <n v="26"/>
    <n v="10"/>
    <n v="14"/>
    <n v="22"/>
    <n v="77"/>
    <n v="0.23008849557522124"/>
    <n v="0.68141592920353977"/>
    <n v="87"/>
    <n v="9"/>
    <n v="292"/>
    <n v="81"/>
    <n v="75"/>
    <n v="61"/>
    <n v="10"/>
    <n v="29"/>
    <n v="30"/>
    <n v="15"/>
    <n v="84"/>
    <n v="0.4642857142857143"/>
  </r>
  <r>
    <s v="Campaign1"/>
    <x v="0"/>
    <x v="5"/>
    <n v="116"/>
    <n v="70"/>
    <n v="46"/>
    <n v="74"/>
    <n v="34"/>
    <n v="8"/>
    <n v="13"/>
    <n v="27"/>
    <n v="76"/>
    <n v="0.29310344827586204"/>
    <n v="0.63793103448275867"/>
    <n v="98"/>
    <n v="9"/>
    <n v="288"/>
    <n v="91"/>
    <n v="71"/>
    <n v="59"/>
    <n v="10"/>
    <n v="30"/>
    <n v="21"/>
    <n v="10"/>
    <n v="71"/>
    <n v="0.56338028169014087"/>
  </r>
  <r>
    <s v="Campaign1"/>
    <x v="0"/>
    <x v="6"/>
    <n v="120"/>
    <n v="79"/>
    <n v="41"/>
    <n v="79"/>
    <n v="33"/>
    <n v="8"/>
    <n v="15"/>
    <n v="29"/>
    <n v="76"/>
    <n v="0.27500000000000002"/>
    <n v="0.65833333333333333"/>
    <n v="90"/>
    <n v="10"/>
    <n v="297"/>
    <n v="87"/>
    <n v="67"/>
    <n v="58"/>
    <n v="15"/>
    <n v="30"/>
    <n v="20"/>
    <n v="13"/>
    <n v="78"/>
    <n v="0.57692307692307687"/>
  </r>
  <r>
    <s v="Campaign1"/>
    <x v="0"/>
    <x v="7"/>
    <n v="110"/>
    <n v="77"/>
    <n v="33"/>
    <n v="80"/>
    <n v="25"/>
    <n v="5"/>
    <n v="11"/>
    <n v="29"/>
    <n v="70"/>
    <n v="0.22727272727272727"/>
    <n v="0.72727272727272729"/>
    <n v="83"/>
    <n v="8"/>
    <n v="289"/>
    <n v="86"/>
    <n v="69"/>
    <n v="62"/>
    <n v="13"/>
    <n v="24"/>
    <n v="22"/>
    <n v="14"/>
    <n v="73"/>
    <n v="0.50684931506849318"/>
  </r>
  <r>
    <s v="Campaign1"/>
    <x v="0"/>
    <x v="8"/>
    <n v="103"/>
    <n v="76"/>
    <n v="27"/>
    <n v="76"/>
    <n v="20"/>
    <n v="7"/>
    <n v="10"/>
    <n v="29"/>
    <n v="64"/>
    <n v="0.1941747572815534"/>
    <n v="0.73786407766990292"/>
    <n v="83"/>
    <n v="9"/>
    <n v="298"/>
    <n v="84"/>
    <n v="65"/>
    <n v="74"/>
    <n v="12"/>
    <n v="23"/>
    <n v="30"/>
    <n v="14"/>
    <n v="79"/>
    <n v="0.44303797468354428"/>
  </r>
  <r>
    <s v="Campaign1"/>
    <x v="0"/>
    <x v="9"/>
    <n v="116"/>
    <n v="71"/>
    <n v="45"/>
    <n v="77"/>
    <n v="29"/>
    <n v="10"/>
    <n v="14"/>
    <n v="30"/>
    <n v="72"/>
    <n v="0.25"/>
    <n v="0.66379310344827591"/>
    <n v="81"/>
    <n v="9"/>
    <n v="290"/>
    <n v="92"/>
    <n v="57"/>
    <n v="51"/>
    <n v="11"/>
    <n v="21"/>
    <n v="21"/>
    <n v="10"/>
    <n v="63"/>
    <n v="0.50793650793650791"/>
  </r>
  <r>
    <s v="Campaign1"/>
    <x v="0"/>
    <x v="10"/>
    <n v="103"/>
    <n v="75"/>
    <n v="28"/>
    <n v="71"/>
    <n v="22"/>
    <n v="10"/>
    <n v="15"/>
    <n v="25"/>
    <n v="63"/>
    <n v="0.21359223300970873"/>
    <n v="0.68932038834951459"/>
    <n v="91"/>
    <n v="9"/>
    <n v="280"/>
    <n v="91"/>
    <n v="58"/>
    <n v="72"/>
    <n v="15"/>
    <n v="22"/>
    <n v="27"/>
    <n v="15"/>
    <n v="79"/>
    <n v="0.46835443037974683"/>
  </r>
  <r>
    <s v="Campaign1"/>
    <x v="0"/>
    <x v="11"/>
    <n v="117"/>
    <n v="71"/>
    <n v="46"/>
    <n v="79"/>
    <n v="29"/>
    <n v="9"/>
    <n v="15"/>
    <n v="28"/>
    <n v="74"/>
    <n v="0.24786324786324787"/>
    <n v="0.67521367521367526"/>
    <n v="95"/>
    <n v="10"/>
    <n v="293"/>
    <n v="98"/>
    <n v="70"/>
    <n v="60"/>
    <n v="10"/>
    <n v="27"/>
    <n v="29"/>
    <n v="13"/>
    <n v="79"/>
    <n v="0.46835443037974683"/>
  </r>
  <r>
    <s v="Campaign1"/>
    <x v="0"/>
    <x v="12"/>
    <n v="109"/>
    <n v="75"/>
    <n v="34"/>
    <n v="77"/>
    <n v="26"/>
    <n v="6"/>
    <n v="14"/>
    <n v="29"/>
    <n v="66"/>
    <n v="0.23853211009174313"/>
    <n v="0.70642201834862384"/>
    <n v="87"/>
    <n v="9"/>
    <n v="290"/>
    <n v="85"/>
    <n v="53"/>
    <n v="73"/>
    <n v="10"/>
    <n v="24"/>
    <n v="21"/>
    <n v="10"/>
    <n v="65"/>
    <n v="0.52307692307692311"/>
  </r>
  <r>
    <s v="Campaign1"/>
    <x v="0"/>
    <x v="13"/>
    <n v="107"/>
    <n v="72"/>
    <n v="35"/>
    <n v="72"/>
    <n v="28"/>
    <n v="7"/>
    <n v="11"/>
    <n v="29"/>
    <n v="67"/>
    <n v="0.26168224299065418"/>
    <n v="0.67289719626168221"/>
    <n v="88"/>
    <n v="8"/>
    <n v="297"/>
    <n v="93"/>
    <n v="64"/>
    <n v="74"/>
    <n v="11"/>
    <n v="28"/>
    <n v="26"/>
    <n v="14"/>
    <n v="79"/>
    <n v="0.49367088607594939"/>
  </r>
  <r>
    <s v="Campaign1"/>
    <x v="0"/>
    <x v="14"/>
    <n v="104"/>
    <n v="80"/>
    <n v="24"/>
    <n v="73"/>
    <n v="21"/>
    <n v="10"/>
    <n v="15"/>
    <n v="26"/>
    <n v="63"/>
    <n v="0.20192307692307693"/>
    <n v="0.70192307692307687"/>
    <n v="83"/>
    <n v="10"/>
    <n v="280"/>
    <n v="81"/>
    <n v="59"/>
    <n v="68"/>
    <n v="14"/>
    <n v="25"/>
    <n v="21"/>
    <n v="15"/>
    <n v="75"/>
    <n v="0.52"/>
  </r>
  <r>
    <s v="Campaign1"/>
    <x v="0"/>
    <x v="15"/>
    <n v="106"/>
    <n v="77"/>
    <n v="29"/>
    <n v="76"/>
    <n v="24"/>
    <n v="6"/>
    <n v="11"/>
    <n v="29"/>
    <n v="66"/>
    <n v="0.22641509433962265"/>
    <n v="0.71698113207547165"/>
    <n v="94"/>
    <n v="8"/>
    <n v="299"/>
    <n v="99"/>
    <n v="64"/>
    <n v="53"/>
    <n v="13"/>
    <n v="28"/>
    <n v="21"/>
    <n v="12"/>
    <n v="74"/>
    <n v="0.55405405405405406"/>
  </r>
  <r>
    <s v="Campaign1"/>
    <x v="0"/>
    <x v="16"/>
    <n v="109"/>
    <n v="79"/>
    <n v="30"/>
    <n v="72"/>
    <n v="28"/>
    <n v="9"/>
    <n v="13"/>
    <n v="27"/>
    <n v="69"/>
    <n v="0.25688073394495414"/>
    <n v="0.66055045871559637"/>
    <n v="91"/>
    <n v="10"/>
    <n v="294"/>
    <n v="82"/>
    <n v="61"/>
    <n v="75"/>
    <n v="12"/>
    <n v="23"/>
    <n v="21"/>
    <n v="11"/>
    <n v="67"/>
    <n v="0.52238805970149249"/>
  </r>
  <r>
    <s v="Campaign1"/>
    <x v="0"/>
    <x v="17"/>
    <n v="109"/>
    <n v="74"/>
    <n v="35"/>
    <n v="70"/>
    <n v="29"/>
    <n v="10"/>
    <n v="10"/>
    <n v="28"/>
    <n v="71"/>
    <n v="0.26605504587155965"/>
    <n v="0.64220183486238536"/>
    <n v="91"/>
    <n v="10"/>
    <n v="299"/>
    <n v="92"/>
    <n v="70"/>
    <n v="50"/>
    <n v="10"/>
    <n v="24"/>
    <n v="30"/>
    <n v="13"/>
    <n v="77"/>
    <n v="0.44155844155844154"/>
  </r>
  <r>
    <s v="Campaign1"/>
    <x v="0"/>
    <x v="18"/>
    <n v="109"/>
    <n v="71"/>
    <n v="38"/>
    <n v="72"/>
    <n v="29"/>
    <n v="8"/>
    <n v="10"/>
    <n v="23"/>
    <n v="76"/>
    <n v="0.26605504587155965"/>
    <n v="0.66055045871559637"/>
    <n v="97"/>
    <n v="8"/>
    <n v="288"/>
    <n v="97"/>
    <n v="77"/>
    <n v="69"/>
    <n v="10"/>
    <n v="26"/>
    <n v="21"/>
    <n v="12"/>
    <n v="69"/>
    <n v="0.52173913043478259"/>
  </r>
  <r>
    <s v="Campaign1"/>
    <x v="0"/>
    <x v="19"/>
    <n v="101"/>
    <n v="78"/>
    <n v="23"/>
    <n v="74"/>
    <n v="22"/>
    <n v="5"/>
    <n v="12"/>
    <n v="26"/>
    <n v="63"/>
    <n v="0.21782178217821782"/>
    <n v="0.73267326732673266"/>
    <n v="97"/>
    <n v="9"/>
    <n v="284"/>
    <n v="98"/>
    <n v="56"/>
    <n v="52"/>
    <n v="10"/>
    <n v="28"/>
    <n v="25"/>
    <n v="14"/>
    <n v="77"/>
    <n v="0.4935064935064935"/>
  </r>
  <r>
    <s v="Campaign1"/>
    <x v="1"/>
    <x v="0"/>
    <n v="119"/>
    <n v="70"/>
    <n v="49"/>
    <n v="75"/>
    <n v="35"/>
    <n v="9"/>
    <n v="14"/>
    <n v="26"/>
    <n v="79"/>
    <n v="0.29411764705882354"/>
    <n v="0.63025210084033612"/>
    <n v="92"/>
    <n v="9"/>
    <n v="283"/>
    <n v="81"/>
    <n v="69"/>
    <n v="63"/>
    <n v="12"/>
    <n v="22"/>
    <n v="30"/>
    <n v="12"/>
    <n v="76"/>
    <n v="0.44736842105263158"/>
  </r>
  <r>
    <s v="Campaign1"/>
    <x v="1"/>
    <x v="1"/>
    <n v="101"/>
    <n v="77"/>
    <n v="24"/>
    <n v="71"/>
    <n v="22"/>
    <n v="8"/>
    <n v="10"/>
    <n v="26"/>
    <n v="65"/>
    <n v="0.21782178217821782"/>
    <n v="0.70297029702970293"/>
    <n v="100"/>
    <n v="9"/>
    <n v="284"/>
    <n v="98"/>
    <n v="59"/>
    <n v="53"/>
    <n v="15"/>
    <n v="24"/>
    <n v="27"/>
    <n v="15"/>
    <n v="81"/>
    <n v="0.48148148148148145"/>
  </r>
  <r>
    <s v="Campaign1"/>
    <x v="1"/>
    <x v="2"/>
    <n v="100"/>
    <n v="80"/>
    <n v="20"/>
    <n v="72"/>
    <n v="21"/>
    <n v="7"/>
    <n v="10"/>
    <n v="27"/>
    <n v="63"/>
    <n v="0.21"/>
    <n v="0.72"/>
    <n v="99"/>
    <n v="10"/>
    <n v="292"/>
    <n v="88"/>
    <n v="55"/>
    <n v="52"/>
    <n v="11"/>
    <n v="27"/>
    <n v="30"/>
    <n v="12"/>
    <n v="80"/>
    <n v="0.47499999999999998"/>
  </r>
  <r>
    <s v="Campaign1"/>
    <x v="1"/>
    <x v="3"/>
    <n v="109"/>
    <n v="75"/>
    <n v="34"/>
    <n v="74"/>
    <n v="28"/>
    <n v="7"/>
    <n v="10"/>
    <n v="30"/>
    <n v="69"/>
    <n v="0.25688073394495414"/>
    <n v="0.67889908256880738"/>
    <n v="100"/>
    <n v="10"/>
    <n v="294"/>
    <n v="91"/>
    <n v="53"/>
    <n v="50"/>
    <n v="13"/>
    <n v="29"/>
    <n v="21"/>
    <n v="14"/>
    <n v="77"/>
    <n v="0.54545454545454541"/>
  </r>
  <r>
    <s v="Campaign1"/>
    <x v="1"/>
    <x v="4"/>
    <n v="106"/>
    <n v="77"/>
    <n v="29"/>
    <n v="74"/>
    <n v="26"/>
    <n v="6"/>
    <n v="11"/>
    <n v="26"/>
    <n v="69"/>
    <n v="0.24528301886792453"/>
    <n v="0.69811320754716977"/>
    <n v="89"/>
    <n v="8"/>
    <n v="300"/>
    <n v="99"/>
    <n v="61"/>
    <n v="78"/>
    <n v="13"/>
    <n v="25"/>
    <n v="30"/>
    <n v="13"/>
    <n v="81"/>
    <n v="0.46913580246913578"/>
  </r>
  <r>
    <s v="Campaign1"/>
    <x v="1"/>
    <x v="5"/>
    <n v="114"/>
    <n v="72"/>
    <n v="42"/>
    <n v="72"/>
    <n v="37"/>
    <n v="5"/>
    <n v="12"/>
    <n v="26"/>
    <n v="76"/>
    <n v="0.32456140350877194"/>
    <n v="0.63157894736842102"/>
    <n v="87"/>
    <n v="8"/>
    <n v="299"/>
    <n v="81"/>
    <n v="61"/>
    <n v="79"/>
    <n v="13"/>
    <n v="20"/>
    <n v="24"/>
    <n v="10"/>
    <n v="67"/>
    <n v="0.4925373134328358"/>
  </r>
  <r>
    <s v="Campaign1"/>
    <x v="1"/>
    <x v="6"/>
    <n v="118"/>
    <n v="76"/>
    <n v="42"/>
    <n v="72"/>
    <n v="36"/>
    <n v="10"/>
    <n v="14"/>
    <n v="28"/>
    <n v="76"/>
    <n v="0.30508474576271188"/>
    <n v="0.61016949152542377"/>
    <n v="88"/>
    <n v="9"/>
    <n v="298"/>
    <n v="89"/>
    <n v="61"/>
    <n v="56"/>
    <n v="13"/>
    <n v="23"/>
    <n v="25"/>
    <n v="15"/>
    <n v="76"/>
    <n v="0.47368421052631576"/>
  </r>
  <r>
    <s v="Campaign1"/>
    <x v="1"/>
    <x v="7"/>
    <n v="101"/>
    <n v="78"/>
    <n v="23"/>
    <n v="73"/>
    <n v="22"/>
    <n v="6"/>
    <n v="14"/>
    <n v="24"/>
    <n v="63"/>
    <n v="0.21782178217821782"/>
    <n v="0.72277227722772275"/>
    <n v="82"/>
    <n v="9"/>
    <n v="280"/>
    <n v="82"/>
    <n v="54"/>
    <n v="65"/>
    <n v="14"/>
    <n v="21"/>
    <n v="20"/>
    <n v="14"/>
    <n v="69"/>
    <n v="0.50724637681159424"/>
  </r>
  <r>
    <s v="Campaign1"/>
    <x v="1"/>
    <x v="8"/>
    <n v="100"/>
    <n v="71"/>
    <n v="29"/>
    <n v="72"/>
    <n v="22"/>
    <n v="6"/>
    <n v="12"/>
    <n v="30"/>
    <n v="58"/>
    <n v="0.22"/>
    <n v="0.72"/>
    <n v="81"/>
    <n v="8"/>
    <n v="294"/>
    <n v="80"/>
    <n v="54"/>
    <n v="64"/>
    <n v="13"/>
    <n v="30"/>
    <n v="25"/>
    <n v="14"/>
    <n v="82"/>
    <n v="0.52439024390243905"/>
  </r>
  <r>
    <s v="Campaign1"/>
    <x v="1"/>
    <x v="9"/>
    <n v="111"/>
    <n v="70"/>
    <n v="41"/>
    <n v="78"/>
    <n v="24"/>
    <n v="9"/>
    <n v="14"/>
    <n v="30"/>
    <n v="67"/>
    <n v="0.21621621621621623"/>
    <n v="0.70270270270270274"/>
    <n v="98"/>
    <n v="9"/>
    <n v="287"/>
    <n v="100"/>
    <n v="51"/>
    <n v="61"/>
    <n v="12"/>
    <n v="28"/>
    <n v="24"/>
    <n v="12"/>
    <n v="76"/>
    <n v="0.52631578947368418"/>
  </r>
  <r>
    <s v="Campaign1"/>
    <x v="1"/>
    <x v="10"/>
    <n v="111"/>
    <n v="77"/>
    <n v="34"/>
    <n v="71"/>
    <n v="32"/>
    <n v="8"/>
    <n v="13"/>
    <n v="29"/>
    <n v="69"/>
    <n v="0.28828828828828829"/>
    <n v="0.63963963963963966"/>
    <n v="83"/>
    <n v="8"/>
    <n v="284"/>
    <n v="84"/>
    <n v="57"/>
    <n v="60"/>
    <n v="14"/>
    <n v="29"/>
    <n v="28"/>
    <n v="14"/>
    <n v="85"/>
    <n v="0.50588235294117645"/>
  </r>
  <r>
    <s v="Campaign1"/>
    <x v="1"/>
    <x v="11"/>
    <n v="109"/>
    <n v="80"/>
    <n v="29"/>
    <n v="70"/>
    <n v="33"/>
    <n v="6"/>
    <n v="13"/>
    <n v="20"/>
    <n v="76"/>
    <n v="0.30275229357798167"/>
    <n v="0.64220183486238536"/>
    <n v="100"/>
    <n v="10"/>
    <n v="288"/>
    <n v="99"/>
    <n v="69"/>
    <n v="66"/>
    <n v="14"/>
    <n v="29"/>
    <n v="27"/>
    <n v="11"/>
    <n v="81"/>
    <n v="0.53086419753086422"/>
  </r>
  <r>
    <s v="Campaign1"/>
    <x v="1"/>
    <x v="12"/>
    <n v="102"/>
    <n v="80"/>
    <n v="22"/>
    <n v="78"/>
    <n v="14"/>
    <n v="10"/>
    <n v="14"/>
    <n v="24"/>
    <n v="64"/>
    <n v="0.13725490196078433"/>
    <n v="0.76470588235294112"/>
    <n v="98"/>
    <n v="9"/>
    <n v="280"/>
    <n v="85"/>
    <n v="60"/>
    <n v="73"/>
    <n v="10"/>
    <n v="30"/>
    <n v="28"/>
    <n v="12"/>
    <n v="80"/>
    <n v="0.5"/>
  </r>
  <r>
    <s v="Campaign1"/>
    <x v="1"/>
    <x v="13"/>
    <n v="103"/>
    <n v="76"/>
    <n v="27"/>
    <n v="72"/>
    <n v="25"/>
    <n v="6"/>
    <n v="13"/>
    <n v="24"/>
    <n v="66"/>
    <n v="0.24271844660194175"/>
    <n v="0.69902912621359226"/>
    <n v="94"/>
    <n v="8"/>
    <n v="282"/>
    <n v="80"/>
    <n v="62"/>
    <n v="58"/>
    <n v="12"/>
    <n v="29"/>
    <n v="28"/>
    <n v="11"/>
    <n v="80"/>
    <n v="0.51249999999999996"/>
  </r>
  <r>
    <s v="Campaign1"/>
    <x v="1"/>
    <x v="14"/>
    <n v="109"/>
    <n v="78"/>
    <n v="31"/>
    <n v="78"/>
    <n v="25"/>
    <n v="6"/>
    <n v="12"/>
    <n v="20"/>
    <n v="77"/>
    <n v="0.22935779816513763"/>
    <n v="0.7155963302752294"/>
    <n v="88"/>
    <n v="10"/>
    <n v="290"/>
    <n v="87"/>
    <n v="79"/>
    <n v="78"/>
    <n v="15"/>
    <n v="27"/>
    <n v="29"/>
    <n v="13"/>
    <n v="84"/>
    <n v="0.5"/>
  </r>
  <r>
    <s v="Campaign1"/>
    <x v="1"/>
    <x v="15"/>
    <n v="103"/>
    <n v="74"/>
    <n v="29"/>
    <n v="70"/>
    <n v="27"/>
    <n v="6"/>
    <n v="12"/>
    <n v="28"/>
    <n v="63"/>
    <n v="0.26213592233009708"/>
    <n v="0.67961165048543692"/>
    <n v="88"/>
    <n v="9"/>
    <n v="280"/>
    <n v="89"/>
    <n v="68"/>
    <n v="71"/>
    <n v="13"/>
    <n v="26"/>
    <n v="26"/>
    <n v="14"/>
    <n v="79"/>
    <n v="0.49367088607594939"/>
  </r>
  <r>
    <s v="Campaign1"/>
    <x v="1"/>
    <x v="16"/>
    <n v="115"/>
    <n v="79"/>
    <n v="36"/>
    <n v="73"/>
    <n v="33"/>
    <n v="9"/>
    <n v="11"/>
    <n v="26"/>
    <n v="78"/>
    <n v="0.28695652173913044"/>
    <n v="0.63478260869565217"/>
    <n v="90"/>
    <n v="10"/>
    <n v="296"/>
    <n v="91"/>
    <n v="80"/>
    <n v="65"/>
    <n v="15"/>
    <n v="22"/>
    <n v="28"/>
    <n v="12"/>
    <n v="77"/>
    <n v="0.48051948051948051"/>
  </r>
  <r>
    <s v="Campaign1"/>
    <x v="1"/>
    <x v="17"/>
    <n v="102"/>
    <n v="78"/>
    <n v="24"/>
    <n v="77"/>
    <n v="18"/>
    <n v="7"/>
    <n v="12"/>
    <n v="23"/>
    <n v="67"/>
    <n v="0.17647058823529413"/>
    <n v="0.75490196078431371"/>
    <n v="87"/>
    <n v="8"/>
    <n v="298"/>
    <n v="87"/>
    <n v="77"/>
    <n v="59"/>
    <n v="10"/>
    <n v="25"/>
    <n v="28"/>
    <n v="10"/>
    <n v="73"/>
    <n v="0.47945205479452052"/>
  </r>
  <r>
    <s v="Campaign1"/>
    <x v="1"/>
    <x v="18"/>
    <n v="120"/>
    <n v="71"/>
    <n v="49"/>
    <n v="74"/>
    <n v="38"/>
    <n v="8"/>
    <n v="10"/>
    <n v="28"/>
    <n v="82"/>
    <n v="0.31666666666666665"/>
    <n v="0.6166666666666667"/>
    <n v="91"/>
    <n v="9"/>
    <n v="288"/>
    <n v="100"/>
    <n v="79"/>
    <n v="63"/>
    <n v="10"/>
    <n v="23"/>
    <n v="26"/>
    <n v="11"/>
    <n v="70"/>
    <n v="0.47142857142857142"/>
  </r>
  <r>
    <s v="Campaign1"/>
    <x v="1"/>
    <x v="19"/>
    <n v="110"/>
    <n v="70"/>
    <n v="40"/>
    <n v="72"/>
    <n v="31"/>
    <n v="7"/>
    <n v="12"/>
    <n v="26"/>
    <n v="72"/>
    <n v="0.2818181818181818"/>
    <n v="0.65454545454545454"/>
    <n v="92"/>
    <n v="9"/>
    <n v="288"/>
    <n v="82"/>
    <n v="61"/>
    <n v="59"/>
    <n v="13"/>
    <n v="23"/>
    <n v="25"/>
    <n v="14"/>
    <n v="75"/>
    <n v="0.48"/>
  </r>
  <r>
    <s v="Campaign1"/>
    <x v="2"/>
    <x v="0"/>
    <n v="114"/>
    <n v="72"/>
    <n v="42"/>
    <n v="77"/>
    <n v="32"/>
    <n v="5"/>
    <n v="10"/>
    <n v="30"/>
    <n v="74"/>
    <n v="0.2807017543859649"/>
    <n v="0.67543859649122806"/>
    <n v="93"/>
    <n v="10"/>
    <n v="286"/>
    <n v="86"/>
    <n v="71"/>
    <n v="72"/>
    <n v="15"/>
    <n v="30"/>
    <n v="29"/>
    <n v="11"/>
    <n v="85"/>
    <n v="0.52941176470588236"/>
  </r>
  <r>
    <s v="Campaign1"/>
    <x v="2"/>
    <x v="1"/>
    <n v="116"/>
    <n v="73"/>
    <n v="43"/>
    <n v="73"/>
    <n v="35"/>
    <n v="8"/>
    <n v="13"/>
    <n v="22"/>
    <n v="81"/>
    <n v="0.30172413793103448"/>
    <n v="0.62931034482758619"/>
    <n v="89"/>
    <n v="10"/>
    <n v="295"/>
    <n v="86"/>
    <n v="75"/>
    <n v="52"/>
    <n v="10"/>
    <n v="22"/>
    <n v="20"/>
    <n v="13"/>
    <n v="65"/>
    <n v="0.49230769230769234"/>
  </r>
  <r>
    <s v="Campaign1"/>
    <x v="2"/>
    <x v="2"/>
    <n v="113"/>
    <n v="74"/>
    <n v="39"/>
    <n v="75"/>
    <n v="28"/>
    <n v="10"/>
    <n v="15"/>
    <n v="30"/>
    <n v="68"/>
    <n v="0.24778761061946902"/>
    <n v="0.66371681415929207"/>
    <n v="82"/>
    <n v="10"/>
    <n v="294"/>
    <n v="80"/>
    <n v="56"/>
    <n v="50"/>
    <n v="12"/>
    <n v="20"/>
    <n v="29"/>
    <n v="14"/>
    <n v="75"/>
    <n v="0.42666666666666669"/>
  </r>
  <r>
    <s v="Campaign1"/>
    <x v="2"/>
    <x v="3"/>
    <n v="110"/>
    <n v="73"/>
    <n v="37"/>
    <n v="73"/>
    <n v="28"/>
    <n v="9"/>
    <n v="15"/>
    <n v="26"/>
    <n v="69"/>
    <n v="0.25454545454545452"/>
    <n v="0.66363636363636369"/>
    <n v="87"/>
    <n v="8"/>
    <n v="288"/>
    <n v="92"/>
    <n v="76"/>
    <n v="64"/>
    <n v="10"/>
    <n v="24"/>
    <n v="26"/>
    <n v="11"/>
    <n v="71"/>
    <n v="0.47887323943661969"/>
  </r>
  <r>
    <s v="Campaign1"/>
    <x v="2"/>
    <x v="4"/>
    <n v="118"/>
    <n v="74"/>
    <n v="44"/>
    <n v="70"/>
    <n v="39"/>
    <n v="9"/>
    <n v="10"/>
    <n v="26"/>
    <n v="82"/>
    <n v="0.33050847457627119"/>
    <n v="0.59322033898305082"/>
    <n v="88"/>
    <n v="9"/>
    <n v="284"/>
    <n v="84"/>
    <n v="58"/>
    <n v="54"/>
    <n v="13"/>
    <n v="29"/>
    <n v="28"/>
    <n v="12"/>
    <n v="82"/>
    <n v="0.51219512195121952"/>
  </r>
  <r>
    <s v="Campaign1"/>
    <x v="2"/>
    <x v="5"/>
    <n v="104"/>
    <n v="78"/>
    <n v="26"/>
    <n v="72"/>
    <n v="24"/>
    <n v="8"/>
    <n v="13"/>
    <n v="22"/>
    <n v="69"/>
    <n v="0.23076923076923078"/>
    <n v="0.69230769230769229"/>
    <n v="81"/>
    <n v="8"/>
    <n v="295"/>
    <n v="87"/>
    <n v="72"/>
    <n v="78"/>
    <n v="15"/>
    <n v="22"/>
    <n v="26"/>
    <n v="15"/>
    <n v="78"/>
    <n v="0.47435897435897434"/>
  </r>
  <r>
    <s v="Campaign1"/>
    <x v="2"/>
    <x v="6"/>
    <n v="107"/>
    <n v="80"/>
    <n v="27"/>
    <n v="73"/>
    <n v="29"/>
    <n v="5"/>
    <n v="10"/>
    <n v="24"/>
    <n v="73"/>
    <n v="0.27102803738317754"/>
    <n v="0.68224299065420557"/>
    <n v="85"/>
    <n v="8"/>
    <n v="299"/>
    <n v="89"/>
    <n v="52"/>
    <n v="58"/>
    <n v="12"/>
    <n v="26"/>
    <n v="25"/>
    <n v="10"/>
    <n v="73"/>
    <n v="0.52054794520547942"/>
  </r>
  <r>
    <s v="Campaign1"/>
    <x v="2"/>
    <x v="7"/>
    <n v="114"/>
    <n v="70"/>
    <n v="44"/>
    <n v="78"/>
    <n v="29"/>
    <n v="7"/>
    <n v="10"/>
    <n v="20"/>
    <n v="84"/>
    <n v="0.25438596491228072"/>
    <n v="0.68421052631578949"/>
    <n v="89"/>
    <n v="9"/>
    <n v="286"/>
    <n v="81"/>
    <n v="60"/>
    <n v="50"/>
    <n v="14"/>
    <n v="24"/>
    <n v="27"/>
    <n v="12"/>
    <n v="77"/>
    <n v="0.4935064935064935"/>
  </r>
  <r>
    <s v="Campaign1"/>
    <x v="2"/>
    <x v="8"/>
    <n v="109"/>
    <n v="75"/>
    <n v="34"/>
    <n v="74"/>
    <n v="25"/>
    <n v="10"/>
    <n v="15"/>
    <n v="23"/>
    <n v="71"/>
    <n v="0.22935779816513763"/>
    <n v="0.67889908256880738"/>
    <n v="89"/>
    <n v="10"/>
    <n v="281"/>
    <n v="97"/>
    <n v="79"/>
    <n v="71"/>
    <n v="15"/>
    <n v="24"/>
    <n v="24"/>
    <n v="12"/>
    <n v="75"/>
    <n v="0.52"/>
  </r>
  <r>
    <s v="Campaign1"/>
    <x v="2"/>
    <x v="9"/>
    <n v="100"/>
    <n v="72"/>
    <n v="28"/>
    <n v="80"/>
    <n v="12"/>
    <n v="8"/>
    <n v="11"/>
    <n v="20"/>
    <n v="69"/>
    <n v="0.12"/>
    <n v="0.8"/>
    <n v="83"/>
    <n v="8"/>
    <n v="282"/>
    <n v="82"/>
    <n v="62"/>
    <n v="69"/>
    <n v="11"/>
    <n v="24"/>
    <n v="24"/>
    <n v="12"/>
    <n v="71"/>
    <n v="0.49295774647887325"/>
  </r>
  <r>
    <s v="Campaign1"/>
    <x v="2"/>
    <x v="10"/>
    <n v="106"/>
    <n v="76"/>
    <n v="30"/>
    <n v="77"/>
    <n v="20"/>
    <n v="9"/>
    <n v="13"/>
    <n v="28"/>
    <n v="65"/>
    <n v="0.18867924528301888"/>
    <n v="0.72641509433962259"/>
    <n v="88"/>
    <n v="9"/>
    <n v="294"/>
    <n v="93"/>
    <n v="73"/>
    <n v="62"/>
    <n v="12"/>
    <n v="30"/>
    <n v="20"/>
    <n v="11"/>
    <n v="73"/>
    <n v="0.57534246575342463"/>
  </r>
  <r>
    <s v="Campaign1"/>
    <x v="2"/>
    <x v="11"/>
    <n v="105"/>
    <n v="74"/>
    <n v="31"/>
    <n v="75"/>
    <n v="24"/>
    <n v="6"/>
    <n v="12"/>
    <n v="25"/>
    <n v="68"/>
    <n v="0.22857142857142856"/>
    <n v="0.7142857142857143"/>
    <n v="98"/>
    <n v="9"/>
    <n v="297"/>
    <n v="98"/>
    <n v="80"/>
    <n v="80"/>
    <n v="10"/>
    <n v="26"/>
    <n v="29"/>
    <n v="11"/>
    <n v="76"/>
    <n v="0.47368421052631576"/>
  </r>
  <r>
    <s v="Campaign1"/>
    <x v="2"/>
    <x v="12"/>
    <n v="119"/>
    <n v="70"/>
    <n v="49"/>
    <n v="77"/>
    <n v="37"/>
    <n v="5"/>
    <n v="11"/>
    <n v="25"/>
    <n v="83"/>
    <n v="0.31092436974789917"/>
    <n v="0.6470588235294118"/>
    <n v="92"/>
    <n v="8"/>
    <n v="292"/>
    <n v="86"/>
    <n v="80"/>
    <n v="77"/>
    <n v="15"/>
    <n v="24"/>
    <n v="22"/>
    <n v="13"/>
    <n v="74"/>
    <n v="0.52702702702702697"/>
  </r>
  <r>
    <s v="Campaign1"/>
    <x v="2"/>
    <x v="13"/>
    <n v="103"/>
    <n v="72"/>
    <n v="31"/>
    <n v="75"/>
    <n v="23"/>
    <n v="5"/>
    <n v="11"/>
    <n v="24"/>
    <n v="68"/>
    <n v="0.22330097087378642"/>
    <n v="0.72815533980582525"/>
    <n v="81"/>
    <n v="8"/>
    <n v="287"/>
    <n v="89"/>
    <n v="61"/>
    <n v="66"/>
    <n v="14"/>
    <n v="21"/>
    <n v="22"/>
    <n v="14"/>
    <n v="71"/>
    <n v="0.49295774647887325"/>
  </r>
  <r>
    <s v="Campaign1"/>
    <x v="2"/>
    <x v="14"/>
    <n v="102"/>
    <n v="78"/>
    <n v="24"/>
    <n v="75"/>
    <n v="20"/>
    <n v="7"/>
    <n v="13"/>
    <n v="24"/>
    <n v="65"/>
    <n v="0.19607843137254902"/>
    <n v="0.73529411764705888"/>
    <n v="85"/>
    <n v="8"/>
    <n v="298"/>
    <n v="80"/>
    <n v="55"/>
    <n v="75"/>
    <n v="15"/>
    <n v="30"/>
    <n v="27"/>
    <n v="13"/>
    <n v="85"/>
    <n v="0.52941176470588236"/>
  </r>
  <r>
    <s v="Campaign1"/>
    <x v="2"/>
    <x v="15"/>
    <n v="101"/>
    <n v="72"/>
    <n v="29"/>
    <n v="74"/>
    <n v="20"/>
    <n v="7"/>
    <n v="10"/>
    <n v="25"/>
    <n v="66"/>
    <n v="0.19801980198019803"/>
    <n v="0.73267326732673266"/>
    <n v="84"/>
    <n v="9"/>
    <n v="286"/>
    <n v="90"/>
    <n v="79"/>
    <n v="70"/>
    <n v="14"/>
    <n v="20"/>
    <n v="26"/>
    <n v="13"/>
    <n v="73"/>
    <n v="0.46575342465753422"/>
  </r>
  <r>
    <s v="Campaign1"/>
    <x v="2"/>
    <x v="16"/>
    <n v="115"/>
    <n v="70"/>
    <n v="45"/>
    <n v="71"/>
    <n v="39"/>
    <n v="5"/>
    <n v="10"/>
    <n v="20"/>
    <n v="85"/>
    <n v="0.33913043478260868"/>
    <n v="0.61739130434782608"/>
    <n v="85"/>
    <n v="9"/>
    <n v="285"/>
    <n v="99"/>
    <n v="53"/>
    <n v="67"/>
    <n v="12"/>
    <n v="29"/>
    <n v="22"/>
    <n v="14"/>
    <n v="77"/>
    <n v="0.53246753246753242"/>
  </r>
  <r>
    <s v="Campaign1"/>
    <x v="2"/>
    <x v="17"/>
    <n v="106"/>
    <n v="80"/>
    <n v="26"/>
    <n v="80"/>
    <n v="20"/>
    <n v="6"/>
    <n v="10"/>
    <n v="28"/>
    <n v="68"/>
    <n v="0.18867924528301888"/>
    <n v="0.75471698113207553"/>
    <n v="95"/>
    <n v="10"/>
    <n v="298"/>
    <n v="98"/>
    <n v="67"/>
    <n v="58"/>
    <n v="11"/>
    <n v="27"/>
    <n v="24"/>
    <n v="12"/>
    <n v="74"/>
    <n v="0.51351351351351349"/>
  </r>
  <r>
    <s v="Campaign1"/>
    <x v="2"/>
    <x v="18"/>
    <n v="115"/>
    <n v="76"/>
    <n v="39"/>
    <n v="71"/>
    <n v="37"/>
    <n v="7"/>
    <n v="12"/>
    <n v="23"/>
    <n v="80"/>
    <n v="0.32173913043478258"/>
    <n v="0.61739130434782608"/>
    <n v="92"/>
    <n v="8"/>
    <n v="300"/>
    <n v="80"/>
    <n v="78"/>
    <n v="74"/>
    <n v="14"/>
    <n v="21"/>
    <n v="25"/>
    <n v="10"/>
    <n v="70"/>
    <n v="0.5"/>
  </r>
  <r>
    <s v="Campaign1"/>
    <x v="2"/>
    <x v="19"/>
    <n v="119"/>
    <n v="79"/>
    <n v="40"/>
    <n v="75"/>
    <n v="34"/>
    <n v="10"/>
    <n v="12"/>
    <n v="26"/>
    <n v="81"/>
    <n v="0.2857142857142857"/>
    <n v="0.63025210084033612"/>
    <n v="91"/>
    <n v="10"/>
    <n v="290"/>
    <n v="90"/>
    <n v="53"/>
    <n v="51"/>
    <n v="13"/>
    <n v="27"/>
    <n v="25"/>
    <n v="14"/>
    <n v="79"/>
    <n v="0.50632911392405067"/>
  </r>
  <r>
    <s v="Campaign1"/>
    <x v="3"/>
    <x v="0"/>
    <n v="112"/>
    <n v="71"/>
    <n v="41"/>
    <n v="77"/>
    <n v="25"/>
    <n v="10"/>
    <n v="14"/>
    <n v="29"/>
    <n v="69"/>
    <n v="0.22321428571428573"/>
    <n v="0.6875"/>
    <n v="85"/>
    <n v="8"/>
    <n v="294"/>
    <n v="99"/>
    <n v="80"/>
    <n v="57"/>
    <n v="15"/>
    <n v="25"/>
    <n v="24"/>
    <n v="12"/>
    <n v="76"/>
    <n v="0.52631578947368418"/>
  </r>
  <r>
    <s v="Campaign1"/>
    <x v="3"/>
    <x v="1"/>
    <n v="120"/>
    <n v="79"/>
    <n v="41"/>
    <n v="80"/>
    <n v="32"/>
    <n v="8"/>
    <n v="10"/>
    <n v="21"/>
    <n v="89"/>
    <n v="0.26666666666666666"/>
    <n v="0.66666666666666663"/>
    <n v="99"/>
    <n v="10"/>
    <n v="288"/>
    <n v="87"/>
    <n v="68"/>
    <n v="68"/>
    <n v="13"/>
    <n v="30"/>
    <n v="30"/>
    <n v="13"/>
    <n v="86"/>
    <n v="0.5"/>
  </r>
  <r>
    <s v="Campaign1"/>
    <x v="3"/>
    <x v="2"/>
    <n v="105"/>
    <n v="71"/>
    <n v="34"/>
    <n v="73"/>
    <n v="23"/>
    <n v="9"/>
    <n v="10"/>
    <n v="29"/>
    <n v="66"/>
    <n v="0.21904761904761905"/>
    <n v="0.69523809523809521"/>
    <n v="81"/>
    <n v="9"/>
    <n v="300"/>
    <n v="80"/>
    <n v="72"/>
    <n v="66"/>
    <n v="10"/>
    <n v="24"/>
    <n v="24"/>
    <n v="12"/>
    <n v="70"/>
    <n v="0.48571428571428571"/>
  </r>
  <r>
    <s v="Campaign1"/>
    <x v="3"/>
    <x v="3"/>
    <n v="103"/>
    <n v="77"/>
    <n v="26"/>
    <n v="77"/>
    <n v="20"/>
    <n v="6"/>
    <n v="15"/>
    <n v="21"/>
    <n v="67"/>
    <n v="0.1941747572815534"/>
    <n v="0.74757281553398058"/>
    <n v="86"/>
    <n v="9"/>
    <n v="298"/>
    <n v="85"/>
    <n v="54"/>
    <n v="76"/>
    <n v="10"/>
    <n v="25"/>
    <n v="26"/>
    <n v="12"/>
    <n v="73"/>
    <n v="0.47945205479452052"/>
  </r>
  <r>
    <s v="Campaign1"/>
    <x v="3"/>
    <x v="4"/>
    <n v="115"/>
    <n v="75"/>
    <n v="40"/>
    <n v="70"/>
    <n v="36"/>
    <n v="9"/>
    <n v="15"/>
    <n v="22"/>
    <n v="78"/>
    <n v="0.31304347826086959"/>
    <n v="0.60869565217391308"/>
    <n v="84"/>
    <n v="10"/>
    <n v="300"/>
    <n v="92"/>
    <n v="75"/>
    <n v="64"/>
    <n v="14"/>
    <n v="27"/>
    <n v="27"/>
    <n v="15"/>
    <n v="83"/>
    <n v="0.49397590361445781"/>
  </r>
  <r>
    <s v="Campaign1"/>
    <x v="3"/>
    <x v="5"/>
    <n v="100"/>
    <n v="73"/>
    <n v="27"/>
    <n v="74"/>
    <n v="18"/>
    <n v="8"/>
    <n v="14"/>
    <n v="24"/>
    <n v="62"/>
    <n v="0.18"/>
    <n v="0.74"/>
    <n v="98"/>
    <n v="10"/>
    <n v="280"/>
    <n v="98"/>
    <n v="55"/>
    <n v="78"/>
    <n v="11"/>
    <n v="20"/>
    <n v="24"/>
    <n v="11"/>
    <n v="66"/>
    <n v="0.46969696969696972"/>
  </r>
  <r>
    <s v="Campaign1"/>
    <x v="3"/>
    <x v="6"/>
    <n v="104"/>
    <n v="72"/>
    <n v="32"/>
    <n v="76"/>
    <n v="18"/>
    <n v="10"/>
    <n v="10"/>
    <n v="28"/>
    <n v="66"/>
    <n v="0.17307692307692307"/>
    <n v="0.73076923076923073"/>
    <n v="87"/>
    <n v="8"/>
    <n v="297"/>
    <n v="91"/>
    <n v="56"/>
    <n v="56"/>
    <n v="11"/>
    <n v="24"/>
    <n v="30"/>
    <n v="14"/>
    <n v="79"/>
    <n v="0.44303797468354428"/>
  </r>
  <r>
    <s v="Campaign1"/>
    <x v="3"/>
    <x v="7"/>
    <n v="115"/>
    <n v="78"/>
    <n v="37"/>
    <n v="75"/>
    <n v="32"/>
    <n v="8"/>
    <n v="10"/>
    <n v="28"/>
    <n v="77"/>
    <n v="0.27826086956521739"/>
    <n v="0.65217391304347827"/>
    <n v="96"/>
    <n v="9"/>
    <n v="295"/>
    <n v="91"/>
    <n v="53"/>
    <n v="66"/>
    <n v="15"/>
    <n v="30"/>
    <n v="23"/>
    <n v="14"/>
    <n v="82"/>
    <n v="0.54878048780487809"/>
  </r>
  <r>
    <s v="Campaign1"/>
    <x v="3"/>
    <x v="8"/>
    <n v="111"/>
    <n v="78"/>
    <n v="33"/>
    <n v="70"/>
    <n v="33"/>
    <n v="8"/>
    <n v="15"/>
    <n v="28"/>
    <n v="68"/>
    <n v="0.29729729729729731"/>
    <n v="0.63063063063063063"/>
    <n v="81"/>
    <n v="9"/>
    <n v="298"/>
    <n v="99"/>
    <n v="75"/>
    <n v="61"/>
    <n v="13"/>
    <n v="24"/>
    <n v="30"/>
    <n v="13"/>
    <n v="80"/>
    <n v="0.46250000000000002"/>
  </r>
  <r>
    <s v="Campaign1"/>
    <x v="3"/>
    <x v="9"/>
    <n v="110"/>
    <n v="75"/>
    <n v="35"/>
    <n v="71"/>
    <n v="33"/>
    <n v="6"/>
    <n v="13"/>
    <n v="30"/>
    <n v="67"/>
    <n v="0.3"/>
    <n v="0.6454545454545455"/>
    <n v="91"/>
    <n v="10"/>
    <n v="287"/>
    <n v="80"/>
    <n v="73"/>
    <n v="64"/>
    <n v="15"/>
    <n v="23"/>
    <n v="30"/>
    <n v="12"/>
    <n v="80"/>
    <n v="0.47499999999999998"/>
  </r>
  <r>
    <s v="Campaign1"/>
    <x v="3"/>
    <x v="10"/>
    <n v="101"/>
    <n v="75"/>
    <n v="26"/>
    <n v="77"/>
    <n v="16"/>
    <n v="8"/>
    <n v="14"/>
    <n v="22"/>
    <n v="65"/>
    <n v="0.15841584158415842"/>
    <n v="0.76237623762376239"/>
    <n v="98"/>
    <n v="8"/>
    <n v="289"/>
    <n v="94"/>
    <n v="59"/>
    <n v="62"/>
    <n v="11"/>
    <n v="30"/>
    <n v="26"/>
    <n v="13"/>
    <n v="80"/>
    <n v="0.51249999999999996"/>
  </r>
  <r>
    <s v="Campaign1"/>
    <x v="3"/>
    <x v="11"/>
    <n v="115"/>
    <n v="75"/>
    <n v="40"/>
    <n v="71"/>
    <n v="38"/>
    <n v="6"/>
    <n v="10"/>
    <n v="22"/>
    <n v="83"/>
    <n v="0.33043478260869563"/>
    <n v="0.61739130434782608"/>
    <n v="80"/>
    <n v="8"/>
    <n v="282"/>
    <n v="91"/>
    <n v="50"/>
    <n v="51"/>
    <n v="12"/>
    <n v="29"/>
    <n v="21"/>
    <n v="11"/>
    <n v="73"/>
    <n v="0.56164383561643838"/>
  </r>
  <r>
    <s v="Campaign1"/>
    <x v="3"/>
    <x v="12"/>
    <n v="117"/>
    <n v="71"/>
    <n v="46"/>
    <n v="72"/>
    <n v="35"/>
    <n v="10"/>
    <n v="14"/>
    <n v="22"/>
    <n v="81"/>
    <n v="0.29914529914529914"/>
    <n v="0.61538461538461542"/>
    <n v="92"/>
    <n v="9"/>
    <n v="286"/>
    <n v="95"/>
    <n v="55"/>
    <n v="58"/>
    <n v="14"/>
    <n v="25"/>
    <n v="30"/>
    <n v="10"/>
    <n v="79"/>
    <n v="0.49367088607594939"/>
  </r>
  <r>
    <s v="Campaign1"/>
    <x v="3"/>
    <x v="13"/>
    <n v="105"/>
    <n v="78"/>
    <n v="27"/>
    <n v="78"/>
    <n v="19"/>
    <n v="8"/>
    <n v="14"/>
    <n v="20"/>
    <n v="71"/>
    <n v="0.18095238095238095"/>
    <n v="0.74285714285714288"/>
    <n v="98"/>
    <n v="10"/>
    <n v="294"/>
    <n v="94"/>
    <n v="67"/>
    <n v="76"/>
    <n v="11"/>
    <n v="22"/>
    <n v="30"/>
    <n v="13"/>
    <n v="76"/>
    <n v="0.43421052631578949"/>
  </r>
  <r>
    <s v="Campaign1"/>
    <x v="3"/>
    <x v="14"/>
    <n v="105"/>
    <n v="77"/>
    <n v="28"/>
    <n v="75"/>
    <n v="21"/>
    <n v="9"/>
    <n v="10"/>
    <n v="28"/>
    <n v="67"/>
    <n v="0.2"/>
    <n v="0.7142857142857143"/>
    <n v="95"/>
    <n v="9"/>
    <n v="281"/>
    <n v="81"/>
    <n v="59"/>
    <n v="60"/>
    <n v="14"/>
    <n v="25"/>
    <n v="27"/>
    <n v="14"/>
    <n v="80"/>
    <n v="0.48749999999999999"/>
  </r>
  <r>
    <s v="Campaign1"/>
    <x v="3"/>
    <x v="15"/>
    <n v="107"/>
    <n v="71"/>
    <n v="36"/>
    <n v="72"/>
    <n v="27"/>
    <n v="8"/>
    <n v="14"/>
    <n v="20"/>
    <n v="73"/>
    <n v="0.25233644859813081"/>
    <n v="0.67289719626168221"/>
    <n v="88"/>
    <n v="9"/>
    <n v="289"/>
    <n v="99"/>
    <n v="79"/>
    <n v="51"/>
    <n v="12"/>
    <n v="25"/>
    <n v="23"/>
    <n v="13"/>
    <n v="73"/>
    <n v="0.50684931506849318"/>
  </r>
  <r>
    <s v="Campaign1"/>
    <x v="3"/>
    <x v="16"/>
    <n v="120"/>
    <n v="70"/>
    <n v="50"/>
    <n v="78"/>
    <n v="34"/>
    <n v="8"/>
    <n v="11"/>
    <n v="20"/>
    <n v="89"/>
    <n v="0.28333333333333333"/>
    <n v="0.65"/>
    <n v="84"/>
    <n v="10"/>
    <n v="298"/>
    <n v="85"/>
    <n v="76"/>
    <n v="64"/>
    <n v="14"/>
    <n v="26"/>
    <n v="23"/>
    <n v="11"/>
    <n v="74"/>
    <n v="0.54054054054054057"/>
  </r>
  <r>
    <s v="Campaign1"/>
    <x v="3"/>
    <x v="17"/>
    <n v="100"/>
    <n v="77"/>
    <n v="23"/>
    <n v="78"/>
    <n v="16"/>
    <n v="6"/>
    <n v="14"/>
    <n v="30"/>
    <n v="56"/>
    <n v="0.16"/>
    <n v="0.78"/>
    <n v="85"/>
    <n v="10"/>
    <n v="281"/>
    <n v="89"/>
    <n v="75"/>
    <n v="51"/>
    <n v="12"/>
    <n v="28"/>
    <n v="22"/>
    <n v="15"/>
    <n v="77"/>
    <n v="0.51948051948051943"/>
  </r>
  <r>
    <s v="Campaign1"/>
    <x v="3"/>
    <x v="18"/>
    <n v="100"/>
    <n v="76"/>
    <n v="24"/>
    <n v="71"/>
    <n v="21"/>
    <n v="8"/>
    <n v="13"/>
    <n v="21"/>
    <n v="66"/>
    <n v="0.21"/>
    <n v="0.71"/>
    <n v="89"/>
    <n v="8"/>
    <n v="289"/>
    <n v="85"/>
    <n v="60"/>
    <n v="75"/>
    <n v="13"/>
    <n v="21"/>
    <n v="23"/>
    <n v="15"/>
    <n v="72"/>
    <n v="0.47222222222222221"/>
  </r>
  <r>
    <s v="Campaign1"/>
    <x v="3"/>
    <x v="19"/>
    <n v="103"/>
    <n v="80"/>
    <n v="23"/>
    <n v="80"/>
    <n v="13"/>
    <n v="10"/>
    <n v="11"/>
    <n v="24"/>
    <n v="68"/>
    <n v="0.12621359223300971"/>
    <n v="0.77669902912621358"/>
    <n v="81"/>
    <n v="8"/>
    <n v="280"/>
    <n v="82"/>
    <n v="67"/>
    <n v="78"/>
    <n v="10"/>
    <n v="23"/>
    <n v="30"/>
    <n v="15"/>
    <n v="78"/>
    <n v="0.42307692307692307"/>
  </r>
  <r>
    <s v="Campaign1"/>
    <x v="4"/>
    <x v="0"/>
    <n v="105"/>
    <n v="79"/>
    <n v="26"/>
    <n v="78"/>
    <n v="19"/>
    <n v="8"/>
    <n v="15"/>
    <n v="29"/>
    <n v="61"/>
    <n v="0.18095238095238095"/>
    <n v="0.74285714285714288"/>
    <n v="80"/>
    <n v="9"/>
    <n v="280"/>
    <n v="98"/>
    <n v="72"/>
    <n v="68"/>
    <n v="13"/>
    <n v="25"/>
    <n v="26"/>
    <n v="10"/>
    <n v="74"/>
    <n v="0.51351351351351349"/>
  </r>
  <r>
    <s v="Campaign1"/>
    <x v="4"/>
    <x v="1"/>
    <n v="112"/>
    <n v="80"/>
    <n v="32"/>
    <n v="73"/>
    <n v="34"/>
    <n v="5"/>
    <n v="15"/>
    <n v="27"/>
    <n v="70"/>
    <n v="0.30357142857142855"/>
    <n v="0.6517857142857143"/>
    <n v="83"/>
    <n v="10"/>
    <n v="283"/>
    <n v="85"/>
    <n v="63"/>
    <n v="57"/>
    <n v="14"/>
    <n v="30"/>
    <n v="21"/>
    <n v="12"/>
    <n v="77"/>
    <n v="0.5714285714285714"/>
  </r>
  <r>
    <s v="Campaign1"/>
    <x v="4"/>
    <x v="2"/>
    <n v="100"/>
    <n v="73"/>
    <n v="27"/>
    <n v="78"/>
    <n v="15"/>
    <n v="7"/>
    <n v="14"/>
    <n v="23"/>
    <n v="63"/>
    <n v="0.15"/>
    <n v="0.78"/>
    <n v="83"/>
    <n v="8"/>
    <n v="287"/>
    <n v="90"/>
    <n v="80"/>
    <n v="64"/>
    <n v="12"/>
    <n v="26"/>
    <n v="20"/>
    <n v="12"/>
    <n v="70"/>
    <n v="0.54285714285714282"/>
  </r>
  <r>
    <s v="Campaign1"/>
    <x v="4"/>
    <x v="3"/>
    <n v="112"/>
    <n v="78"/>
    <n v="34"/>
    <n v="74"/>
    <n v="33"/>
    <n v="5"/>
    <n v="10"/>
    <n v="23"/>
    <n v="79"/>
    <n v="0.29464285714285715"/>
    <n v="0.6607142857142857"/>
    <n v="98"/>
    <n v="10"/>
    <n v="298"/>
    <n v="89"/>
    <n v="56"/>
    <n v="61"/>
    <n v="12"/>
    <n v="24"/>
    <n v="22"/>
    <n v="13"/>
    <n v="71"/>
    <n v="0.50704225352112675"/>
  </r>
  <r>
    <s v="Campaign1"/>
    <x v="4"/>
    <x v="4"/>
    <n v="110"/>
    <n v="75"/>
    <n v="35"/>
    <n v="77"/>
    <n v="28"/>
    <n v="5"/>
    <n v="12"/>
    <n v="27"/>
    <n v="71"/>
    <n v="0.25454545454545452"/>
    <n v="0.7"/>
    <n v="86"/>
    <n v="8"/>
    <n v="288"/>
    <n v="80"/>
    <n v="58"/>
    <n v="58"/>
    <n v="13"/>
    <n v="25"/>
    <n v="23"/>
    <n v="12"/>
    <n v="73"/>
    <n v="0.52054794520547942"/>
  </r>
  <r>
    <s v="Campaign1"/>
    <x v="4"/>
    <x v="5"/>
    <n v="114"/>
    <n v="79"/>
    <n v="35"/>
    <n v="76"/>
    <n v="29"/>
    <n v="9"/>
    <n v="11"/>
    <n v="25"/>
    <n v="78"/>
    <n v="0.25438596491228072"/>
    <n v="0.66666666666666663"/>
    <n v="98"/>
    <n v="10"/>
    <n v="288"/>
    <n v="93"/>
    <n v="75"/>
    <n v="51"/>
    <n v="14"/>
    <n v="29"/>
    <n v="25"/>
    <n v="11"/>
    <n v="79"/>
    <n v="0.54430379746835444"/>
  </r>
  <r>
    <s v="Campaign1"/>
    <x v="4"/>
    <x v="6"/>
    <n v="117"/>
    <n v="75"/>
    <n v="42"/>
    <n v="70"/>
    <n v="37"/>
    <n v="10"/>
    <n v="13"/>
    <n v="22"/>
    <n v="82"/>
    <n v="0.31623931623931623"/>
    <n v="0.59829059829059827"/>
    <n v="85"/>
    <n v="9"/>
    <n v="283"/>
    <n v="80"/>
    <n v="65"/>
    <n v="54"/>
    <n v="14"/>
    <n v="23"/>
    <n v="30"/>
    <n v="11"/>
    <n v="78"/>
    <n v="0.47435897435897434"/>
  </r>
  <r>
    <s v="Campaign1"/>
    <x v="4"/>
    <x v="7"/>
    <n v="109"/>
    <n v="76"/>
    <n v="33"/>
    <n v="77"/>
    <n v="25"/>
    <n v="7"/>
    <n v="13"/>
    <n v="25"/>
    <n v="71"/>
    <n v="0.22935779816513763"/>
    <n v="0.70642201834862384"/>
    <n v="89"/>
    <n v="8"/>
    <n v="286"/>
    <n v="96"/>
    <n v="80"/>
    <n v="73"/>
    <n v="15"/>
    <n v="30"/>
    <n v="26"/>
    <n v="14"/>
    <n v="85"/>
    <n v="0.52941176470588236"/>
  </r>
  <r>
    <s v="Campaign1"/>
    <x v="4"/>
    <x v="8"/>
    <n v="118"/>
    <n v="70"/>
    <n v="48"/>
    <n v="72"/>
    <n v="41"/>
    <n v="5"/>
    <n v="11"/>
    <n v="27"/>
    <n v="80"/>
    <n v="0.34745762711864409"/>
    <n v="0.61016949152542377"/>
    <n v="80"/>
    <n v="8"/>
    <n v="280"/>
    <n v="89"/>
    <n v="54"/>
    <n v="64"/>
    <n v="12"/>
    <n v="25"/>
    <n v="23"/>
    <n v="14"/>
    <n v="74"/>
    <n v="0.5"/>
  </r>
  <r>
    <s v="Campaign1"/>
    <x v="4"/>
    <x v="9"/>
    <n v="106"/>
    <n v="79"/>
    <n v="27"/>
    <n v="75"/>
    <n v="26"/>
    <n v="5"/>
    <n v="14"/>
    <n v="22"/>
    <n v="70"/>
    <n v="0.24528301886792453"/>
    <n v="0.70754716981132071"/>
    <n v="82"/>
    <n v="8"/>
    <n v="300"/>
    <n v="92"/>
    <n v="74"/>
    <n v="67"/>
    <n v="10"/>
    <n v="23"/>
    <n v="25"/>
    <n v="15"/>
    <n v="73"/>
    <n v="0.45205479452054792"/>
  </r>
  <r>
    <s v="Campaign1"/>
    <x v="4"/>
    <x v="10"/>
    <n v="106"/>
    <n v="72"/>
    <n v="34"/>
    <n v="76"/>
    <n v="25"/>
    <n v="5"/>
    <n v="14"/>
    <n v="20"/>
    <n v="72"/>
    <n v="0.23584905660377359"/>
    <n v="0.71698113207547165"/>
    <n v="89"/>
    <n v="8"/>
    <n v="295"/>
    <n v="80"/>
    <n v="54"/>
    <n v="70"/>
    <n v="13"/>
    <n v="21"/>
    <n v="24"/>
    <n v="15"/>
    <n v="73"/>
    <n v="0.46575342465753422"/>
  </r>
  <r>
    <s v="Campaign1"/>
    <x v="4"/>
    <x v="11"/>
    <n v="101"/>
    <n v="72"/>
    <n v="29"/>
    <n v="80"/>
    <n v="13"/>
    <n v="8"/>
    <n v="14"/>
    <n v="26"/>
    <n v="61"/>
    <n v="0.12871287128712872"/>
    <n v="0.79207920792079212"/>
    <n v="81"/>
    <n v="9"/>
    <n v="299"/>
    <n v="100"/>
    <n v="55"/>
    <n v="69"/>
    <n v="11"/>
    <n v="28"/>
    <n v="20"/>
    <n v="15"/>
    <n v="74"/>
    <n v="0.52702702702702697"/>
  </r>
  <r>
    <s v="Campaign1"/>
    <x v="4"/>
    <x v="12"/>
    <n v="107"/>
    <n v="70"/>
    <n v="37"/>
    <n v="73"/>
    <n v="25"/>
    <n v="9"/>
    <n v="12"/>
    <n v="22"/>
    <n v="73"/>
    <n v="0.23364485981308411"/>
    <n v="0.68224299065420557"/>
    <n v="99"/>
    <n v="10"/>
    <n v="286"/>
    <n v="82"/>
    <n v="76"/>
    <n v="56"/>
    <n v="10"/>
    <n v="30"/>
    <n v="26"/>
    <n v="12"/>
    <n v="78"/>
    <n v="0.51282051282051277"/>
  </r>
  <r>
    <s v="Campaign1"/>
    <x v="4"/>
    <x v="13"/>
    <n v="108"/>
    <n v="76"/>
    <n v="32"/>
    <n v="74"/>
    <n v="29"/>
    <n v="5"/>
    <n v="10"/>
    <n v="22"/>
    <n v="76"/>
    <n v="0.26851851851851855"/>
    <n v="0.68518518518518523"/>
    <n v="81"/>
    <n v="10"/>
    <n v="300"/>
    <n v="86"/>
    <n v="75"/>
    <n v="71"/>
    <n v="14"/>
    <n v="24"/>
    <n v="24"/>
    <n v="14"/>
    <n v="76"/>
    <n v="0.5"/>
  </r>
  <r>
    <s v="Campaign1"/>
    <x v="4"/>
    <x v="14"/>
    <n v="113"/>
    <n v="80"/>
    <n v="33"/>
    <n v="70"/>
    <n v="33"/>
    <n v="10"/>
    <n v="14"/>
    <n v="29"/>
    <n v="70"/>
    <n v="0.29203539823008851"/>
    <n v="0.61946902654867253"/>
    <n v="85"/>
    <n v="10"/>
    <n v="297"/>
    <n v="87"/>
    <n v="55"/>
    <n v="56"/>
    <n v="13"/>
    <n v="30"/>
    <n v="28"/>
    <n v="10"/>
    <n v="81"/>
    <n v="0.53086419753086422"/>
  </r>
  <r>
    <s v="Campaign1"/>
    <x v="4"/>
    <x v="15"/>
    <n v="110"/>
    <n v="71"/>
    <n v="39"/>
    <n v="75"/>
    <n v="30"/>
    <n v="5"/>
    <n v="11"/>
    <n v="21"/>
    <n v="78"/>
    <n v="0.27272727272727271"/>
    <n v="0.68181818181818177"/>
    <n v="91"/>
    <n v="8"/>
    <n v="280"/>
    <n v="93"/>
    <n v="66"/>
    <n v="68"/>
    <n v="14"/>
    <n v="25"/>
    <n v="20"/>
    <n v="12"/>
    <n v="71"/>
    <n v="0.54929577464788737"/>
  </r>
  <r>
    <s v="Campaign1"/>
    <x v="4"/>
    <x v="16"/>
    <n v="110"/>
    <n v="76"/>
    <n v="34"/>
    <n v="71"/>
    <n v="31"/>
    <n v="8"/>
    <n v="15"/>
    <n v="28"/>
    <n v="67"/>
    <n v="0.2818181818181818"/>
    <n v="0.6454545454545455"/>
    <n v="92"/>
    <n v="8"/>
    <n v="291"/>
    <n v="90"/>
    <n v="62"/>
    <n v="71"/>
    <n v="15"/>
    <n v="22"/>
    <n v="29"/>
    <n v="15"/>
    <n v="81"/>
    <n v="0.4567901234567901"/>
  </r>
  <r>
    <s v="Campaign1"/>
    <x v="4"/>
    <x v="17"/>
    <n v="115"/>
    <n v="79"/>
    <n v="36"/>
    <n v="80"/>
    <n v="30"/>
    <n v="5"/>
    <n v="15"/>
    <n v="27"/>
    <n v="73"/>
    <n v="0.2608695652173913"/>
    <n v="0.69565217391304346"/>
    <n v="80"/>
    <n v="10"/>
    <n v="296"/>
    <n v="81"/>
    <n v="53"/>
    <n v="57"/>
    <n v="11"/>
    <n v="25"/>
    <n v="23"/>
    <n v="11"/>
    <n v="70"/>
    <n v="0.51428571428571423"/>
  </r>
  <r>
    <s v="Campaign1"/>
    <x v="4"/>
    <x v="18"/>
    <n v="118"/>
    <n v="78"/>
    <n v="40"/>
    <n v="80"/>
    <n v="29"/>
    <n v="9"/>
    <n v="13"/>
    <n v="21"/>
    <n v="84"/>
    <n v="0.24576271186440679"/>
    <n v="0.67796610169491522"/>
    <n v="83"/>
    <n v="9"/>
    <n v="281"/>
    <n v="100"/>
    <n v="80"/>
    <n v="51"/>
    <n v="14"/>
    <n v="23"/>
    <n v="28"/>
    <n v="15"/>
    <n v="80"/>
    <n v="0.46250000000000002"/>
  </r>
  <r>
    <s v="Campaign1"/>
    <x v="4"/>
    <x v="19"/>
    <n v="120"/>
    <n v="80"/>
    <n v="40"/>
    <n v="73"/>
    <n v="42"/>
    <n v="5"/>
    <n v="14"/>
    <n v="21"/>
    <n v="85"/>
    <n v="0.35"/>
    <n v="0.60833333333333328"/>
    <n v="93"/>
    <n v="10"/>
    <n v="280"/>
    <n v="86"/>
    <n v="55"/>
    <n v="67"/>
    <n v="12"/>
    <n v="26"/>
    <n v="29"/>
    <n v="14"/>
    <n v="81"/>
    <n v="0.469135802469135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1:H102" firstHeaderRow="0" firstDataRow="1" firstDataCol="2"/>
  <pivotFields count="26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"/>
        <item x="16"/>
        <item x="2"/>
        <item x="8"/>
        <item x="9"/>
        <item x="6"/>
        <item x="18"/>
        <item x="7"/>
        <item x="19"/>
        <item x="14"/>
        <item x="15"/>
        <item x="4"/>
        <item x="3"/>
        <item x="11"/>
        <item x="10"/>
        <item x="17"/>
        <item x="0"/>
        <item x="5"/>
        <item x="13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0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Number of Visitors" fld="3" baseField="0" baseItem="0"/>
    <dataField name="Sum of Cold Leads" fld="4" baseField="0" baseItem="0"/>
    <dataField name="Sum of Hot Leads" fld="5" baseField="0" baseItem="0"/>
    <dataField name="Sum of Proactive Chats" fld="6" baseField="0" baseItem="0"/>
    <dataField name="Sum of Button Chats" fld="7" baseField="0" baseItem="0"/>
    <dataField name="Sum of Transfer Chats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10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5" indent="0" compact="0" compactData="0" gridDropZones="1">
  <location ref="A1:D23" firstHeaderRow="1" firstDataRow="2" firstDataCol="1"/>
  <pivotFields count="19">
    <pivotField axis="axisCol" compact="0" outline="0" showAll="0" defaultSubtotal="0">
      <items count="10">
        <item x="0"/>
        <item x="1"/>
        <item m="1" x="2"/>
        <item m="1" x="3"/>
        <item m="1" x="4"/>
        <item m="1" x="5"/>
        <item m="1" x="6"/>
        <item m="1" x="7"/>
        <item m="1" x="8"/>
        <item m="1"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>
      <items count="103">
        <item m="1" x="72"/>
        <item m="1" x="56"/>
        <item m="1" x="74"/>
        <item m="1" x="87"/>
        <item m="1" x="57"/>
        <item m="1" x="8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94"/>
        <item m="1" x="48"/>
        <item m="1" x="46"/>
        <item m="1" x="69"/>
        <item m="1" x="33"/>
        <item m="1" x="83"/>
        <item m="1" x="100"/>
        <item m="1" x="70"/>
        <item m="1" x="39"/>
        <item m="1" x="66"/>
        <item m="1" x="65"/>
        <item m="1" x="82"/>
        <item m="1" x="85"/>
        <item m="1" x="25"/>
        <item m="1" x="64"/>
        <item m="1" x="61"/>
        <item m="1" x="37"/>
        <item m="1" x="59"/>
        <item m="1" x="71"/>
        <item m="1" x="76"/>
        <item m="1" x="34"/>
        <item m="1" x="52"/>
        <item m="1" x="38"/>
        <item m="1" x="23"/>
        <item m="1" x="63"/>
        <item m="1" x="24"/>
        <item m="1" x="84"/>
        <item m="1" x="95"/>
        <item m="1" x="98"/>
        <item m="1" x="96"/>
        <item m="1" x="28"/>
        <item m="1" x="45"/>
        <item m="1" x="81"/>
        <item m="1" x="41"/>
        <item m="1" x="75"/>
        <item m="1" x="42"/>
        <item m="1" x="32"/>
        <item m="1" x="93"/>
        <item m="1" x="99"/>
        <item m="1" x="58"/>
        <item m="1" x="73"/>
        <item m="1" x="30"/>
        <item m="1" x="79"/>
        <item m="1" x="67"/>
        <item m="1" x="51"/>
        <item m="1" x="89"/>
        <item m="1" x="54"/>
        <item m="1" x="35"/>
        <item m="1" x="90"/>
        <item m="1" x="60"/>
        <item m="1" x="86"/>
        <item m="1" x="77"/>
        <item m="1" x="36"/>
        <item m="1" x="101"/>
        <item m="1" x="53"/>
        <item m="1" x="21"/>
        <item m="1" x="43"/>
        <item m="1" x="88"/>
        <item m="1" x="40"/>
        <item m="1" x="44"/>
        <item m="1" x="78"/>
        <item m="1" x="20"/>
        <item m="1" x="97"/>
        <item m="1" x="68"/>
        <item m="1" x="55"/>
        <item m="1" x="29"/>
        <item m="1" x="22"/>
        <item m="1" x="62"/>
        <item m="1" x="50"/>
        <item m="1" x="26"/>
        <item m="1" x="92"/>
        <item m="1" x="27"/>
        <item m="1" x="31"/>
        <item m="1" x="49"/>
        <item m="1" x="91"/>
        <item m="1" x="4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21"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Count of Product" fld="2" subtotal="count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pivotTables/pivotTable2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1:G102" firstHeaderRow="0" firstDataRow="1" firstDataCol="2"/>
  <pivotFields count="26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"/>
        <item x="16"/>
        <item x="2"/>
        <item x="8"/>
        <item x="9"/>
        <item x="6"/>
        <item x="18"/>
        <item x="7"/>
        <item x="19"/>
        <item x="14"/>
        <item x="15"/>
        <item x="4"/>
        <item x="3"/>
        <item x="11"/>
        <item x="10"/>
        <item x="17"/>
        <item x="0"/>
        <item x="5"/>
        <item x="13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0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ffline Clicks" fld="9" baseField="0" baseItem="0"/>
    <dataField name="Sum of Busy Clicks" fld="10" baseField="0" baseItem="0"/>
    <dataField name="Sum of Available Clicks" fld="11" baseField="0" baseItem="0"/>
    <dataField name="Sum of Button Click Rate" fld="12" baseField="0" baseItem="0" numFmtId="10"/>
    <dataField name="Sum of Proactive Chat Rate" fld="13" baseField="0" baseItem="0" numFmtId="10"/>
  </dataFields>
  <formats count="1">
    <format dxfId="8">
      <pivotArea outline="0" collapsedLevelsAreSubtotals="1" fieldPosition="0">
        <references count="1">
          <reference field="4294967294" count="2" selected="0"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1:H102" firstHeaderRow="0" firstDataRow="1" firstDataCol="2"/>
  <pivotFields count="26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"/>
        <item x="16"/>
        <item x="2"/>
        <item x="8"/>
        <item x="9"/>
        <item x="6"/>
        <item x="18"/>
        <item x="7"/>
        <item x="19"/>
        <item x="14"/>
        <item x="15"/>
        <item x="4"/>
        <item x="3"/>
        <item x="11"/>
        <item x="10"/>
        <item x="17"/>
        <item x="0"/>
        <item x="5"/>
        <item x="13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0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Number of Sessions Fired" fld="14" baseField="0" baseItem="0"/>
    <dataField name="Sum of Number of times Sessions Fired" fld="15" baseField="0" baseItem="0"/>
    <dataField name="Sum of Invitations (Rule Generated)" fld="16" baseField="0" baseItem="0"/>
    <dataField name="Sum of Invitations Accepted" fld="17" baseField="0" baseItem="0"/>
    <dataField name="Sum of Invitations Declined" fld="18" baseField="0" baseItem="0"/>
    <dataField name="Sum of Invitations Ignored" fld="1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4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1:H102" firstHeaderRow="0" firstDataRow="1" firstDataCol="2"/>
  <pivotFields count="26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"/>
        <item x="16"/>
        <item x="2"/>
        <item x="8"/>
        <item x="9"/>
        <item x="6"/>
        <item x="18"/>
        <item x="7"/>
        <item x="19"/>
        <item x="14"/>
        <item x="15"/>
        <item x="4"/>
        <item x="3"/>
        <item x="11"/>
        <item x="10"/>
        <item x="17"/>
        <item x="0"/>
        <item x="5"/>
        <item x="13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0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Excellent" fld="20" baseField="0" baseItem="0"/>
    <dataField name="Sum of Good" fld="21" baseField="0" baseItem="0"/>
    <dataField name="Sum of Fair" fld="22" baseField="0" baseItem="0"/>
    <dataField name="Sum of Poor" fld="23" baseField="0" baseItem="0"/>
    <dataField name="Sum of Total Surveys Received" fld="24" baseField="0" baseItem="0"/>
    <dataField name="Sum of CSAT%" fld="25" baseField="0" baseItem="0" numFmtId="10"/>
  </dataFields>
  <formats count="1">
    <format dxfId="7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5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F9" firstHeaderRow="0" firstDataRow="1" firstDataCol="1" rowPageCount="1" colPageCount="1"/>
  <pivotFields count="26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0">
        <item x="1"/>
        <item x="16"/>
        <item x="2"/>
        <item x="8"/>
        <item x="9"/>
        <item x="6"/>
        <item x="18"/>
        <item x="7"/>
        <item x="19"/>
        <item x="14"/>
        <item x="15"/>
        <item x="4"/>
        <item x="3"/>
        <item x="11"/>
        <item x="10"/>
        <item x="17"/>
        <item x="0"/>
        <item x="5"/>
        <item x="13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hier="-1"/>
  </pageFields>
  <dataFields count="5">
    <dataField name="Sum of Proactive Chats" fld="6" baseField="0" baseItem="0"/>
    <dataField name="Sum of Button Chats" fld="7" baseField="0" baseItem="0"/>
    <dataField name="Average of Button Click Rate" fld="12" subtotal="average" baseField="1" baseItem="0" numFmtId="10"/>
    <dataField name="Average of Proactive Chat Rate" fld="13" subtotal="average" baseField="1" baseItem="0" numFmtId="10"/>
    <dataField name="Average of CSAT%" fld="25" subtotal="average" baseField="1" baseItem="0"/>
  </dataFields>
  <formats count="4">
    <format dxfId="6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5">
      <pivotArea outline="0" collapsedLevelsAreSubtotals="1" fieldPosition="0">
        <references count="2">
          <reference field="4294967294" count="1" selected="0">
            <x v="4"/>
          </reference>
          <reference field="1" count="4" selected="0">
            <x v="1"/>
            <x v="2"/>
            <x v="3"/>
            <x v="4"/>
          </reference>
        </references>
      </pivotArea>
    </format>
    <format dxfId="4">
      <pivotArea field="1" grandRow="1" outline="0" collapsedLevelsAreSubtotals="1" axis="axisRow" fieldPosition="0">
        <references count="1">
          <reference field="4294967294" count="1" selected="0">
            <x v="4"/>
          </reference>
        </references>
      </pivotArea>
    </format>
    <format dxfId="3">
      <pivotArea outline="0" collapsedLevelsAreSubtotals="1" fieldPosition="0">
        <references count="2">
          <reference field="4294967294" count="1" selected="0">
            <x v="4"/>
          </reference>
          <reference field="1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6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5" indent="0" compact="0" compactData="0" gridDropZones="1" chartFormat="10">
  <location ref="A1:E23" firstHeaderRow="1" firstDataRow="2" firstDataCol="2"/>
  <pivotFields count="19">
    <pivotField axis="axisRow" compact="0" outline="0" showAll="0" defaultSubtotal="0">
      <items count="10">
        <item x="0"/>
        <item x="1"/>
        <item m="1" x="2"/>
        <item m="1" x="3"/>
        <item m="1" x="4"/>
        <item m="1" x="5"/>
        <item m="1" x="6"/>
        <item m="1" x="7"/>
        <item m="1" x="8"/>
        <item m="1"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>
      <items count="103">
        <item m="1" x="72"/>
        <item m="1" x="56"/>
        <item m="1" x="74"/>
        <item m="1" x="87"/>
        <item m="1" x="57"/>
        <item m="1" x="8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94"/>
        <item m="1" x="48"/>
        <item m="1" x="46"/>
        <item m="1" x="69"/>
        <item m="1" x="33"/>
        <item m="1" x="83"/>
        <item m="1" x="100"/>
        <item m="1" x="70"/>
        <item m="1" x="39"/>
        <item m="1" x="66"/>
        <item m="1" x="65"/>
        <item m="1" x="82"/>
        <item m="1" x="85"/>
        <item m="1" x="25"/>
        <item m="1" x="64"/>
        <item m="1" x="61"/>
        <item m="1" x="37"/>
        <item m="1" x="59"/>
        <item m="1" x="71"/>
        <item m="1" x="76"/>
        <item m="1" x="34"/>
        <item m="1" x="52"/>
        <item m="1" x="38"/>
        <item m="1" x="23"/>
        <item m="1" x="63"/>
        <item m="1" x="24"/>
        <item m="1" x="84"/>
        <item m="1" x="95"/>
        <item m="1" x="98"/>
        <item m="1" x="96"/>
        <item m="1" x="28"/>
        <item m="1" x="45"/>
        <item m="1" x="81"/>
        <item m="1" x="41"/>
        <item m="1" x="75"/>
        <item m="1" x="42"/>
        <item m="1" x="32"/>
        <item m="1" x="93"/>
        <item m="1" x="99"/>
        <item m="1" x="58"/>
        <item m="1" x="73"/>
        <item m="1" x="30"/>
        <item m="1" x="79"/>
        <item m="1" x="67"/>
        <item m="1" x="51"/>
        <item m="1" x="89"/>
        <item m="1" x="54"/>
        <item m="1" x="35"/>
        <item m="1" x="90"/>
        <item m="1" x="60"/>
        <item m="1" x="86"/>
        <item m="1" x="77"/>
        <item m="1" x="36"/>
        <item m="1" x="101"/>
        <item m="1" x="53"/>
        <item m="1" x="21"/>
        <item m="1" x="43"/>
        <item m="1" x="88"/>
        <item m="1" x="40"/>
        <item m="1" x="44"/>
        <item m="1" x="78"/>
        <item m="1" x="20"/>
        <item m="1" x="97"/>
        <item m="1" x="68"/>
        <item m="1" x="55"/>
        <item m="1" x="29"/>
        <item m="1" x="22"/>
        <item m="1" x="62"/>
        <item m="1" x="50"/>
        <item m="1" x="26"/>
        <item m="1" x="92"/>
        <item m="1" x="27"/>
        <item m="1" x="31"/>
        <item m="1" x="49"/>
        <item m="1" x="91"/>
        <item m="1" x="4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21">
    <i>
      <x/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1"/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Login Hours" fld="5" baseField="0" baseItem="0"/>
    <dataField name="Average of TTT" fld="6" subtotal="average" baseField="1" baseItem="2" numFmtId="2"/>
    <dataField name="Average of THT" fld="7" subtotal="average" baseField="1" baseItem="3" numFmtId="2"/>
  </dataFields>
  <formats count="1">
    <format dxfId="2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</formats>
  <chartFormats count="3"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pivotTables/pivotTable7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5" indent="0" compact="0" compactData="0" gridDropZones="1">
  <location ref="A1:D23" firstHeaderRow="1" firstDataRow="2" firstDataCol="2"/>
  <pivotFields count="19">
    <pivotField axis="axisRow" compact="0" outline="0" showAll="0" defaultSubtotal="0">
      <items count="10">
        <item x="0"/>
        <item x="1"/>
        <item m="1" x="2"/>
        <item m="1" x="3"/>
        <item m="1" x="4"/>
        <item m="1" x="5"/>
        <item m="1" x="6"/>
        <item m="1" x="7"/>
        <item m="1" x="8"/>
        <item m="1"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>
      <items count="103">
        <item m="1" x="72"/>
        <item m="1" x="56"/>
        <item m="1" x="74"/>
        <item m="1" x="87"/>
        <item m="1" x="57"/>
        <item m="1" x="8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94"/>
        <item m="1" x="48"/>
        <item m="1" x="46"/>
        <item m="1" x="69"/>
        <item m="1" x="33"/>
        <item m="1" x="83"/>
        <item m="1" x="100"/>
        <item m="1" x="70"/>
        <item m="1" x="39"/>
        <item m="1" x="66"/>
        <item m="1" x="65"/>
        <item m="1" x="82"/>
        <item m="1" x="85"/>
        <item m="1" x="25"/>
        <item m="1" x="64"/>
        <item m="1" x="61"/>
        <item m="1" x="37"/>
        <item m="1" x="59"/>
        <item m="1" x="71"/>
        <item m="1" x="76"/>
        <item m="1" x="34"/>
        <item m="1" x="52"/>
        <item m="1" x="38"/>
        <item m="1" x="23"/>
        <item m="1" x="63"/>
        <item m="1" x="24"/>
        <item m="1" x="84"/>
        <item m="1" x="95"/>
        <item m="1" x="98"/>
        <item m="1" x="96"/>
        <item m="1" x="28"/>
        <item m="1" x="45"/>
        <item m="1" x="81"/>
        <item m="1" x="41"/>
        <item m="1" x="75"/>
        <item m="1" x="42"/>
        <item m="1" x="32"/>
        <item m="1" x="93"/>
        <item m="1" x="99"/>
        <item m="1" x="58"/>
        <item m="1" x="73"/>
        <item m="1" x="30"/>
        <item m="1" x="79"/>
        <item m="1" x="67"/>
        <item m="1" x="51"/>
        <item m="1" x="89"/>
        <item m="1" x="54"/>
        <item m="1" x="35"/>
        <item m="1" x="90"/>
        <item m="1" x="60"/>
        <item m="1" x="86"/>
        <item m="1" x="77"/>
        <item m="1" x="36"/>
        <item m="1" x="101"/>
        <item m="1" x="53"/>
        <item m="1" x="21"/>
        <item m="1" x="43"/>
        <item m="1" x="88"/>
        <item m="1" x="40"/>
        <item m="1" x="44"/>
        <item m="1" x="78"/>
        <item m="1" x="20"/>
        <item m="1" x="97"/>
        <item m="1" x="68"/>
        <item m="1" x="55"/>
        <item m="1" x="29"/>
        <item m="1" x="22"/>
        <item m="1" x="62"/>
        <item m="1" x="50"/>
        <item m="1" x="26"/>
        <item m="1" x="92"/>
        <item m="1" x="27"/>
        <item m="1" x="31"/>
        <item m="1" x="49"/>
        <item m="1" x="91"/>
        <item m="1" x="4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21">
    <i>
      <x/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1"/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" fld="8" baseField="0" baseItem="0"/>
    <dataField name="Average of SPH" fld="9" subtotal="average" baseField="1" baseItem="0" numFmtId="2"/>
  </dataFields>
  <formats count="1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pivotTables/pivotTable8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5" indent="0" compact="0" compactData="0" gridDropZones="1">
  <location ref="A1:D23" firstHeaderRow="1" firstDataRow="2" firstDataCol="2"/>
  <pivotFields count="19">
    <pivotField axis="axisRow" compact="0" outline="0" showAll="0" defaultSubtotal="0">
      <items count="10">
        <item x="0"/>
        <item x="1"/>
        <item m="1" x="2"/>
        <item m="1" x="3"/>
        <item m="1" x="4"/>
        <item m="1" x="5"/>
        <item m="1" x="6"/>
        <item m="1" x="7"/>
        <item m="1" x="8"/>
        <item m="1"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>
      <items count="103">
        <item m="1" x="72"/>
        <item m="1" x="56"/>
        <item m="1" x="74"/>
        <item m="1" x="87"/>
        <item m="1" x="57"/>
        <item m="1" x="8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94"/>
        <item m="1" x="48"/>
        <item m="1" x="46"/>
        <item m="1" x="69"/>
        <item m="1" x="33"/>
        <item m="1" x="83"/>
        <item m="1" x="100"/>
        <item m="1" x="70"/>
        <item m="1" x="39"/>
        <item m="1" x="66"/>
        <item m="1" x="65"/>
        <item m="1" x="82"/>
        <item m="1" x="85"/>
        <item m="1" x="25"/>
        <item m="1" x="64"/>
        <item m="1" x="61"/>
        <item m="1" x="37"/>
        <item m="1" x="59"/>
        <item m="1" x="71"/>
        <item m="1" x="76"/>
        <item m="1" x="34"/>
        <item m="1" x="52"/>
        <item m="1" x="38"/>
        <item m="1" x="23"/>
        <item m="1" x="63"/>
        <item m="1" x="24"/>
        <item m="1" x="84"/>
        <item m="1" x="95"/>
        <item m="1" x="98"/>
        <item m="1" x="96"/>
        <item m="1" x="28"/>
        <item m="1" x="45"/>
        <item m="1" x="81"/>
        <item m="1" x="41"/>
        <item m="1" x="75"/>
        <item m="1" x="42"/>
        <item m="1" x="32"/>
        <item m="1" x="93"/>
        <item m="1" x="99"/>
        <item m="1" x="58"/>
        <item m="1" x="73"/>
        <item m="1" x="30"/>
        <item m="1" x="79"/>
        <item m="1" x="67"/>
        <item m="1" x="51"/>
        <item m="1" x="89"/>
        <item m="1" x="54"/>
        <item m="1" x="35"/>
        <item m="1" x="90"/>
        <item m="1" x="60"/>
        <item m="1" x="86"/>
        <item m="1" x="77"/>
        <item m="1" x="36"/>
        <item m="1" x="101"/>
        <item m="1" x="53"/>
        <item m="1" x="21"/>
        <item m="1" x="43"/>
        <item m="1" x="88"/>
        <item m="1" x="40"/>
        <item m="1" x="44"/>
        <item m="1" x="78"/>
        <item m="1" x="20"/>
        <item m="1" x="97"/>
        <item m="1" x="68"/>
        <item m="1" x="55"/>
        <item m="1" x="29"/>
        <item m="1" x="22"/>
        <item m="1" x="62"/>
        <item m="1" x="50"/>
        <item m="1" x="26"/>
        <item m="1" x="92"/>
        <item m="1" x="27"/>
        <item m="1" x="31"/>
        <item m="1" x="49"/>
        <item m="1" x="91"/>
        <item m="1" x="4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21">
    <i>
      <x/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1"/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Revenue" fld="10" baseField="0" baseItem="0"/>
    <dataField name="Average of RPH" fld="11" subtotal="average" baseField="3" baseItem="0" numFmtId="2"/>
  </dataFields>
  <formats count="1"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pivotTables/pivotTable9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5" indent="0" compact="0" compactData="0" gridDropZones="1">
  <location ref="A1:D9" firstHeaderRow="1" firstDataRow="2" firstDataCol="1"/>
  <pivotFields count="1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ubtotalTop="0" showAll="0" includeNewItemsInFilter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Login Hours" fld="5" baseField="0" baseItem="0"/>
    <dataField name="Sum of Sales" fld="8" baseField="0" baseItem="0"/>
    <dataField name="Sum of Revenue" fld="10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/>
  </sheetViews>
  <sheetFormatPr defaultRowHeight="15" x14ac:dyDescent="0.25"/>
  <cols>
    <col min="1" max="1" width="29.7109375" style="2" bestFit="1" customWidth="1"/>
    <col min="2" max="2" width="33.140625" style="2" customWidth="1"/>
    <col min="3" max="5" width="9.140625" style="2"/>
    <col min="6" max="6" width="18.42578125" style="2" bestFit="1" customWidth="1"/>
    <col min="7" max="16384" width="9.140625" style="2"/>
  </cols>
  <sheetData>
    <row r="1" spans="1:2" x14ac:dyDescent="0.25">
      <c r="A1" s="1" t="s">
        <v>0</v>
      </c>
      <c r="B1" s="1" t="s">
        <v>34</v>
      </c>
    </row>
    <row r="2" spans="1:2" x14ac:dyDescent="0.25">
      <c r="A2" s="10" t="s">
        <v>1</v>
      </c>
      <c r="B2" s="3" t="s">
        <v>2</v>
      </c>
    </row>
    <row r="3" spans="1:2" s="10" customFormat="1" x14ac:dyDescent="0.25">
      <c r="A3" s="10" t="s">
        <v>18</v>
      </c>
      <c r="B3" s="3" t="s">
        <v>70</v>
      </c>
    </row>
    <row r="4" spans="1:2" x14ac:dyDescent="0.25">
      <c r="A4" s="3" t="s">
        <v>73</v>
      </c>
      <c r="B4" s="3" t="s">
        <v>88</v>
      </c>
    </row>
    <row r="5" spans="1:2" x14ac:dyDescent="0.25">
      <c r="A5" s="3" t="s">
        <v>74</v>
      </c>
      <c r="B5" s="3" t="s">
        <v>90</v>
      </c>
    </row>
    <row r="6" spans="1:2" s="10" customFormat="1" x14ac:dyDescent="0.25">
      <c r="A6" s="3" t="s">
        <v>75</v>
      </c>
      <c r="B6" s="3" t="s">
        <v>89</v>
      </c>
    </row>
    <row r="7" spans="1:2" x14ac:dyDescent="0.25">
      <c r="A7" s="3" t="s">
        <v>76</v>
      </c>
      <c r="B7" s="3" t="s">
        <v>91</v>
      </c>
    </row>
    <row r="8" spans="1:2" x14ac:dyDescent="0.25">
      <c r="A8" s="3" t="s">
        <v>77</v>
      </c>
      <c r="B8" s="3" t="s">
        <v>92</v>
      </c>
    </row>
    <row r="9" spans="1:2" x14ac:dyDescent="0.25">
      <c r="A9" s="3" t="s">
        <v>78</v>
      </c>
      <c r="B9" s="3" t="s">
        <v>93</v>
      </c>
    </row>
    <row r="10" spans="1:2" x14ac:dyDescent="0.25">
      <c r="A10" s="3" t="s">
        <v>79</v>
      </c>
      <c r="B10" s="3" t="s">
        <v>94</v>
      </c>
    </row>
    <row r="11" spans="1:2" x14ac:dyDescent="0.25">
      <c r="A11" s="3" t="s">
        <v>81</v>
      </c>
      <c r="B11" s="3" t="s">
        <v>95</v>
      </c>
    </row>
    <row r="12" spans="1:2" x14ac:dyDescent="0.25">
      <c r="A12" s="3" t="s">
        <v>80</v>
      </c>
      <c r="B12" s="3" t="s">
        <v>96</v>
      </c>
    </row>
    <row r="13" spans="1:2" x14ac:dyDescent="0.25">
      <c r="A13" s="3" t="s">
        <v>98</v>
      </c>
      <c r="B13" s="2" t="s">
        <v>97</v>
      </c>
    </row>
    <row r="14" spans="1:2" x14ac:dyDescent="0.25">
      <c r="A14" s="3" t="s">
        <v>82</v>
      </c>
      <c r="B14" s="2" t="s">
        <v>99</v>
      </c>
    </row>
    <row r="15" spans="1:2" x14ac:dyDescent="0.25">
      <c r="A15" s="3" t="s">
        <v>83</v>
      </c>
      <c r="B15" s="2" t="s">
        <v>101</v>
      </c>
    </row>
    <row r="16" spans="1:2" s="10" customFormat="1" x14ac:dyDescent="0.25">
      <c r="A16" s="3" t="s">
        <v>100</v>
      </c>
      <c r="B16" s="10" t="s">
        <v>102</v>
      </c>
    </row>
    <row r="17" spans="1:2" x14ac:dyDescent="0.25">
      <c r="A17" s="3" t="s">
        <v>84</v>
      </c>
      <c r="B17" s="2" t="s">
        <v>103</v>
      </c>
    </row>
    <row r="18" spans="1:2" x14ac:dyDescent="0.25">
      <c r="A18" s="3" t="s">
        <v>85</v>
      </c>
      <c r="B18" s="2" t="s">
        <v>104</v>
      </c>
    </row>
    <row r="19" spans="1:2" x14ac:dyDescent="0.25">
      <c r="A19" s="3" t="s">
        <v>86</v>
      </c>
      <c r="B19" s="2" t="s">
        <v>105</v>
      </c>
    </row>
    <row r="20" spans="1:2" x14ac:dyDescent="0.25">
      <c r="A20" s="3" t="s">
        <v>87</v>
      </c>
      <c r="B20" s="2" t="s">
        <v>106</v>
      </c>
    </row>
    <row r="21" spans="1:2" x14ac:dyDescent="0.25">
      <c r="A21" s="10" t="s">
        <v>11</v>
      </c>
      <c r="B21" s="3" t="s">
        <v>12</v>
      </c>
    </row>
    <row r="22" spans="1:2" x14ac:dyDescent="0.25">
      <c r="A22" s="10" t="s">
        <v>13</v>
      </c>
      <c r="B22" s="3" t="s">
        <v>12</v>
      </c>
    </row>
    <row r="23" spans="1:2" x14ac:dyDescent="0.25">
      <c r="A23" s="10" t="s">
        <v>14</v>
      </c>
      <c r="B23" s="3" t="s">
        <v>12</v>
      </c>
    </row>
    <row r="24" spans="1:2" x14ac:dyDescent="0.25">
      <c r="A24" s="10" t="s">
        <v>15</v>
      </c>
      <c r="B24" s="3" t="s">
        <v>12</v>
      </c>
    </row>
    <row r="25" spans="1:2" x14ac:dyDescent="0.25">
      <c r="A25" s="10" t="s">
        <v>16</v>
      </c>
      <c r="B25" s="3" t="s">
        <v>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workbookViewId="0"/>
  </sheetViews>
  <sheetFormatPr defaultRowHeight="15" x14ac:dyDescent="0.25"/>
  <cols>
    <col min="1" max="2" width="17.140625" style="2" customWidth="1"/>
    <col min="3" max="3" width="12.140625" style="2" customWidth="1"/>
    <col min="4" max="4" width="14.5703125" style="2" bestFit="1" customWidth="1"/>
    <col min="5" max="5" width="10.85546875" style="2" bestFit="1" customWidth="1"/>
    <col min="6" max="16384" width="9.140625" style="2"/>
  </cols>
  <sheetData>
    <row r="1" spans="1:4" x14ac:dyDescent="0.25">
      <c r="A1"/>
      <c r="B1"/>
      <c r="C1" s="11" t="s">
        <v>19</v>
      </c>
      <c r="D1"/>
    </row>
    <row r="2" spans="1:4" x14ac:dyDescent="0.25">
      <c r="A2" s="11" t="s">
        <v>35</v>
      </c>
      <c r="B2" s="11" t="s">
        <v>18</v>
      </c>
      <c r="C2" t="s">
        <v>22</v>
      </c>
      <c r="D2" t="s">
        <v>60</v>
      </c>
    </row>
    <row r="3" spans="1:4" x14ac:dyDescent="0.25">
      <c r="A3" t="s">
        <v>36</v>
      </c>
      <c r="B3" t="s">
        <v>37</v>
      </c>
      <c r="C3" s="12">
        <v>22</v>
      </c>
      <c r="D3" s="13">
        <v>3.1428571428571428</v>
      </c>
    </row>
    <row r="4" spans="1:4" x14ac:dyDescent="0.25">
      <c r="A4" t="s">
        <v>36</v>
      </c>
      <c r="B4" t="s">
        <v>38</v>
      </c>
      <c r="C4" s="12">
        <v>19</v>
      </c>
      <c r="D4" s="13">
        <v>2.5333333333333332</v>
      </c>
    </row>
    <row r="5" spans="1:4" x14ac:dyDescent="0.25">
      <c r="A5" t="s">
        <v>36</v>
      </c>
      <c r="B5" t="s">
        <v>39</v>
      </c>
      <c r="C5" s="12">
        <v>16</v>
      </c>
      <c r="D5" s="13">
        <v>2</v>
      </c>
    </row>
    <row r="6" spans="1:4" x14ac:dyDescent="0.25">
      <c r="A6" t="s">
        <v>36</v>
      </c>
      <c r="B6" t="s">
        <v>40</v>
      </c>
      <c r="C6" s="12">
        <v>21</v>
      </c>
      <c r="D6" s="13">
        <v>2.5301204819277108</v>
      </c>
    </row>
    <row r="7" spans="1:4" x14ac:dyDescent="0.25">
      <c r="A7" t="s">
        <v>36</v>
      </c>
      <c r="B7" t="s">
        <v>41</v>
      </c>
      <c r="C7" s="12">
        <v>23</v>
      </c>
      <c r="D7" s="13">
        <v>3.1506849315068495</v>
      </c>
    </row>
    <row r="8" spans="1:4" x14ac:dyDescent="0.25">
      <c r="A8" t="s">
        <v>36</v>
      </c>
      <c r="B8" t="s">
        <v>42</v>
      </c>
      <c r="C8" s="12">
        <v>24</v>
      </c>
      <c r="D8" s="13">
        <v>3.0379746835443036</v>
      </c>
    </row>
    <row r="9" spans="1:4" x14ac:dyDescent="0.25">
      <c r="A9" t="s">
        <v>36</v>
      </c>
      <c r="B9" t="s">
        <v>43</v>
      </c>
      <c r="C9" s="12">
        <v>15</v>
      </c>
      <c r="D9" s="13">
        <v>1.9736842105263159</v>
      </c>
    </row>
    <row r="10" spans="1:4" x14ac:dyDescent="0.25">
      <c r="A10" t="s">
        <v>36</v>
      </c>
      <c r="B10" t="s">
        <v>44</v>
      </c>
      <c r="C10" s="12">
        <v>19</v>
      </c>
      <c r="D10" s="13">
        <v>2.7142857142857144</v>
      </c>
    </row>
    <row r="11" spans="1:4" x14ac:dyDescent="0.25">
      <c r="A11" t="s">
        <v>36</v>
      </c>
      <c r="B11" t="s">
        <v>45</v>
      </c>
      <c r="C11" s="12">
        <v>20</v>
      </c>
      <c r="D11" s="13">
        <v>2.6666666666666665</v>
      </c>
    </row>
    <row r="12" spans="1:4" x14ac:dyDescent="0.25">
      <c r="A12" t="s">
        <v>36</v>
      </c>
      <c r="B12" t="s">
        <v>46</v>
      </c>
      <c r="C12" s="12">
        <v>24</v>
      </c>
      <c r="D12" s="13">
        <v>3</v>
      </c>
    </row>
    <row r="13" spans="1:4" x14ac:dyDescent="0.25">
      <c r="A13" t="s">
        <v>57</v>
      </c>
      <c r="B13" t="s">
        <v>47</v>
      </c>
      <c r="C13" s="12">
        <v>25</v>
      </c>
      <c r="D13" s="13">
        <v>3.012048192771084</v>
      </c>
    </row>
    <row r="14" spans="1:4" x14ac:dyDescent="0.25">
      <c r="A14" t="s">
        <v>57</v>
      </c>
      <c r="B14" t="s">
        <v>48</v>
      </c>
      <c r="C14" s="12">
        <v>21</v>
      </c>
      <c r="D14" s="13">
        <v>2.8767123287671232</v>
      </c>
    </row>
    <row r="15" spans="1:4" x14ac:dyDescent="0.25">
      <c r="A15" t="s">
        <v>57</v>
      </c>
      <c r="B15" t="s">
        <v>49</v>
      </c>
      <c r="C15" s="12">
        <v>24</v>
      </c>
      <c r="D15" s="13">
        <v>3.0379746835443036</v>
      </c>
    </row>
    <row r="16" spans="1:4" x14ac:dyDescent="0.25">
      <c r="A16" t="s">
        <v>57</v>
      </c>
      <c r="B16" t="s">
        <v>50</v>
      </c>
      <c r="C16" s="12">
        <v>18</v>
      </c>
      <c r="D16" s="13">
        <v>2.3684210526315792</v>
      </c>
    </row>
    <row r="17" spans="1:4" x14ac:dyDescent="0.25">
      <c r="A17" t="s">
        <v>57</v>
      </c>
      <c r="B17" t="s">
        <v>51</v>
      </c>
      <c r="C17" s="12">
        <v>23</v>
      </c>
      <c r="D17" s="13">
        <v>3.2857142857142856</v>
      </c>
    </row>
    <row r="18" spans="1:4" x14ac:dyDescent="0.25">
      <c r="A18" t="s">
        <v>57</v>
      </c>
      <c r="B18" t="s">
        <v>52</v>
      </c>
      <c r="C18" s="12">
        <v>24</v>
      </c>
      <c r="D18" s="13">
        <v>3.2</v>
      </c>
    </row>
    <row r="19" spans="1:4" x14ac:dyDescent="0.25">
      <c r="A19" t="s">
        <v>57</v>
      </c>
      <c r="B19" t="s">
        <v>53</v>
      </c>
      <c r="C19" s="12">
        <v>19</v>
      </c>
      <c r="D19" s="13">
        <v>2.375</v>
      </c>
    </row>
    <row r="20" spans="1:4" x14ac:dyDescent="0.25">
      <c r="A20" t="s">
        <v>57</v>
      </c>
      <c r="B20" t="s">
        <v>54</v>
      </c>
      <c r="C20" s="12">
        <v>15</v>
      </c>
      <c r="D20" s="13">
        <v>1.8072289156626504</v>
      </c>
    </row>
    <row r="21" spans="1:4" x14ac:dyDescent="0.25">
      <c r="A21" t="s">
        <v>57</v>
      </c>
      <c r="B21" t="s">
        <v>55</v>
      </c>
      <c r="C21" s="12">
        <v>18</v>
      </c>
      <c r="D21" s="13">
        <v>2.4657534246575343</v>
      </c>
    </row>
    <row r="22" spans="1:4" x14ac:dyDescent="0.25">
      <c r="A22" t="s">
        <v>57</v>
      </c>
      <c r="B22" t="s">
        <v>56</v>
      </c>
      <c r="C22" s="12">
        <v>25</v>
      </c>
      <c r="D22" s="13">
        <v>3.1645569620253164</v>
      </c>
    </row>
    <row r="23" spans="1:4" x14ac:dyDescent="0.25">
      <c r="A23" t="s">
        <v>21</v>
      </c>
      <c r="B23"/>
      <c r="C23" s="12">
        <v>415</v>
      </c>
      <c r="D23" s="13">
        <v>2.717150850521096</v>
      </c>
    </row>
    <row r="24" spans="1:4" x14ac:dyDescent="0.25">
      <c r="A24"/>
      <c r="B24"/>
      <c r="C24"/>
      <c r="D24"/>
    </row>
    <row r="25" spans="1:4" x14ac:dyDescent="0.25">
      <c r="A25"/>
      <c r="B25"/>
      <c r="C25"/>
      <c r="D25"/>
    </row>
    <row r="26" spans="1:4" x14ac:dyDescent="0.25">
      <c r="A26"/>
      <c r="B26"/>
      <c r="C26"/>
      <c r="D26"/>
    </row>
    <row r="27" spans="1:4" x14ac:dyDescent="0.25">
      <c r="A27"/>
      <c r="B27"/>
      <c r="C27"/>
      <c r="D27"/>
    </row>
    <row r="28" spans="1:4" x14ac:dyDescent="0.25">
      <c r="A28"/>
      <c r="B28"/>
      <c r="C28"/>
      <c r="D28"/>
    </row>
    <row r="29" spans="1:4" x14ac:dyDescent="0.25">
      <c r="A29"/>
      <c r="B29"/>
      <c r="C29"/>
      <c r="D29"/>
    </row>
    <row r="30" spans="1:4" x14ac:dyDescent="0.25">
      <c r="A30"/>
      <c r="B30"/>
      <c r="C30"/>
      <c r="D30"/>
    </row>
    <row r="31" spans="1:4" x14ac:dyDescent="0.25">
      <c r="A31"/>
      <c r="B31"/>
      <c r="C31"/>
      <c r="D31"/>
    </row>
    <row r="32" spans="1:4" x14ac:dyDescent="0.25">
      <c r="A32"/>
      <c r="B32"/>
      <c r="C32"/>
      <c r="D32"/>
    </row>
    <row r="33" spans="1:4" x14ac:dyDescent="0.25">
      <c r="A33"/>
      <c r="B33"/>
      <c r="C33"/>
      <c r="D33"/>
    </row>
    <row r="34" spans="1:4" x14ac:dyDescent="0.25">
      <c r="A34"/>
      <c r="B34"/>
      <c r="C34"/>
      <c r="D34"/>
    </row>
    <row r="35" spans="1:4" x14ac:dyDescent="0.25">
      <c r="A35"/>
      <c r="B35"/>
      <c r="C35"/>
      <c r="D35"/>
    </row>
    <row r="36" spans="1:4" x14ac:dyDescent="0.25">
      <c r="A36"/>
      <c r="B36"/>
      <c r="C36"/>
      <c r="D36"/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/>
      <c r="B39"/>
      <c r="C39"/>
      <c r="D39"/>
    </row>
    <row r="40" spans="1:4" x14ac:dyDescent="0.25">
      <c r="A40"/>
      <c r="B40"/>
      <c r="C40"/>
      <c r="D40"/>
    </row>
    <row r="41" spans="1:4" x14ac:dyDescent="0.25">
      <c r="A41"/>
      <c r="B41"/>
      <c r="C41"/>
      <c r="D41"/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  <row r="46" spans="1:4" x14ac:dyDescent="0.25">
      <c r="A46"/>
      <c r="B46"/>
      <c r="C46"/>
      <c r="D46"/>
    </row>
    <row r="47" spans="1:4" x14ac:dyDescent="0.25">
      <c r="A47"/>
      <c r="B47"/>
      <c r="C47"/>
      <c r="D47"/>
    </row>
    <row r="48" spans="1:4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  <row r="51" spans="1:4" x14ac:dyDescent="0.25">
      <c r="A51"/>
      <c r="B51"/>
      <c r="C51"/>
      <c r="D51"/>
    </row>
    <row r="52" spans="1:4" x14ac:dyDescent="0.25">
      <c r="A52"/>
      <c r="B52"/>
      <c r="C52"/>
      <c r="D52"/>
    </row>
    <row r="53" spans="1:4" x14ac:dyDescent="0.25">
      <c r="A53"/>
      <c r="B53"/>
      <c r="C53"/>
      <c r="D53"/>
    </row>
    <row r="54" spans="1:4" x14ac:dyDescent="0.25">
      <c r="A54"/>
      <c r="B54"/>
      <c r="C54"/>
      <c r="D54"/>
    </row>
    <row r="55" spans="1:4" x14ac:dyDescent="0.25">
      <c r="A55"/>
      <c r="B55"/>
      <c r="C55"/>
      <c r="D55"/>
    </row>
    <row r="56" spans="1:4" x14ac:dyDescent="0.25">
      <c r="A56"/>
      <c r="B56"/>
      <c r="C56"/>
      <c r="D56"/>
    </row>
    <row r="57" spans="1:4" x14ac:dyDescent="0.25">
      <c r="A57"/>
      <c r="B57"/>
      <c r="C57"/>
      <c r="D57"/>
    </row>
    <row r="58" spans="1:4" x14ac:dyDescent="0.25">
      <c r="A58"/>
      <c r="B58"/>
      <c r="C58"/>
      <c r="D58"/>
    </row>
    <row r="59" spans="1:4" x14ac:dyDescent="0.25">
      <c r="A59"/>
      <c r="B59"/>
      <c r="C59"/>
      <c r="D59"/>
    </row>
    <row r="60" spans="1:4" x14ac:dyDescent="0.25">
      <c r="A60"/>
      <c r="B60"/>
      <c r="C60"/>
      <c r="D60"/>
    </row>
    <row r="61" spans="1:4" x14ac:dyDescent="0.25">
      <c r="A61"/>
      <c r="B61"/>
      <c r="C61"/>
      <c r="D61"/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  <row r="71" spans="1:4" x14ac:dyDescent="0.25">
      <c r="A71"/>
      <c r="B71"/>
      <c r="C71"/>
      <c r="D71"/>
    </row>
    <row r="72" spans="1:4" x14ac:dyDescent="0.25">
      <c r="A72"/>
      <c r="B72"/>
      <c r="C72"/>
      <c r="D72"/>
    </row>
    <row r="73" spans="1:4" x14ac:dyDescent="0.25">
      <c r="A73"/>
      <c r="B73"/>
      <c r="C73"/>
      <c r="D73"/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  <c r="D77"/>
    </row>
    <row r="78" spans="1:4" x14ac:dyDescent="0.25">
      <c r="A78"/>
      <c r="B78"/>
      <c r="C78"/>
      <c r="D78"/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  <row r="81" spans="1:4" x14ac:dyDescent="0.25">
      <c r="A81"/>
      <c r="B81"/>
      <c r="C81"/>
      <c r="D81"/>
    </row>
    <row r="82" spans="1:4" x14ac:dyDescent="0.25">
      <c r="A82"/>
      <c r="B82"/>
      <c r="C82"/>
      <c r="D82"/>
    </row>
    <row r="83" spans="1:4" x14ac:dyDescent="0.25">
      <c r="A83"/>
      <c r="B83"/>
      <c r="C83"/>
      <c r="D83"/>
    </row>
    <row r="84" spans="1:4" x14ac:dyDescent="0.25">
      <c r="A84"/>
      <c r="B84"/>
      <c r="C84"/>
      <c r="D84"/>
    </row>
    <row r="85" spans="1:4" x14ac:dyDescent="0.25">
      <c r="A85"/>
      <c r="B85"/>
      <c r="C85"/>
      <c r="D85"/>
    </row>
    <row r="86" spans="1:4" x14ac:dyDescent="0.25">
      <c r="A86"/>
      <c r="B86"/>
      <c r="C86"/>
      <c r="D86"/>
    </row>
    <row r="87" spans="1:4" x14ac:dyDescent="0.25">
      <c r="A87"/>
      <c r="B87"/>
      <c r="C87"/>
      <c r="D87"/>
    </row>
    <row r="88" spans="1:4" x14ac:dyDescent="0.25">
      <c r="A88"/>
      <c r="B88"/>
      <c r="C88"/>
      <c r="D88"/>
    </row>
    <row r="89" spans="1:4" x14ac:dyDescent="0.25">
      <c r="A89"/>
      <c r="B89"/>
      <c r="C89"/>
      <c r="D89"/>
    </row>
    <row r="90" spans="1:4" x14ac:dyDescent="0.25">
      <c r="A90"/>
      <c r="B90"/>
      <c r="C90"/>
      <c r="D90"/>
    </row>
    <row r="91" spans="1:4" x14ac:dyDescent="0.25">
      <c r="A91"/>
      <c r="B91"/>
      <c r="C91"/>
      <c r="D91"/>
    </row>
    <row r="92" spans="1:4" x14ac:dyDescent="0.25">
      <c r="A92"/>
      <c r="B92"/>
      <c r="C92"/>
      <c r="D92"/>
    </row>
    <row r="93" spans="1:4" x14ac:dyDescent="0.25">
      <c r="A93"/>
      <c r="B93"/>
      <c r="C93"/>
      <c r="D93"/>
    </row>
    <row r="94" spans="1:4" x14ac:dyDescent="0.25">
      <c r="A94"/>
      <c r="B94"/>
      <c r="C94"/>
      <c r="D94"/>
    </row>
    <row r="95" spans="1:4" x14ac:dyDescent="0.25">
      <c r="A95"/>
      <c r="B95"/>
      <c r="C95"/>
      <c r="D95"/>
    </row>
    <row r="96" spans="1:4" x14ac:dyDescent="0.25">
      <c r="A96"/>
      <c r="B96"/>
      <c r="C96"/>
      <c r="D96"/>
    </row>
    <row r="97" spans="1:4" x14ac:dyDescent="0.25">
      <c r="A97"/>
      <c r="B97"/>
      <c r="C97"/>
      <c r="D97"/>
    </row>
    <row r="98" spans="1:4" x14ac:dyDescent="0.25">
      <c r="A98"/>
      <c r="B98"/>
      <c r="C98"/>
      <c r="D98"/>
    </row>
    <row r="99" spans="1:4" x14ac:dyDescent="0.25">
      <c r="A99"/>
      <c r="B99"/>
      <c r="C99"/>
      <c r="D99"/>
    </row>
    <row r="100" spans="1:4" x14ac:dyDescent="0.25">
      <c r="A100"/>
      <c r="B100"/>
      <c r="C100"/>
      <c r="D100"/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7"/>
  <sheetViews>
    <sheetView workbookViewId="0"/>
  </sheetViews>
  <sheetFormatPr defaultRowHeight="15" x14ac:dyDescent="0.25"/>
  <cols>
    <col min="1" max="2" width="17.140625" style="2" customWidth="1"/>
    <col min="3" max="3" width="15.5703125" style="2" customWidth="1"/>
    <col min="4" max="4" width="14.7109375" style="2" bestFit="1" customWidth="1"/>
    <col min="5" max="5" width="10.85546875" style="2" bestFit="1" customWidth="1"/>
    <col min="6" max="16384" width="9.140625" style="2"/>
  </cols>
  <sheetData>
    <row r="1" spans="1:4" x14ac:dyDescent="0.25">
      <c r="A1"/>
      <c r="B1"/>
      <c r="C1" s="11" t="s">
        <v>19</v>
      </c>
      <c r="D1"/>
    </row>
    <row r="2" spans="1:4" x14ac:dyDescent="0.25">
      <c r="A2" s="11" t="s">
        <v>35</v>
      </c>
      <c r="B2" s="11" t="s">
        <v>18</v>
      </c>
      <c r="C2" t="s">
        <v>23</v>
      </c>
      <c r="D2" t="s">
        <v>61</v>
      </c>
    </row>
    <row r="3" spans="1:4" x14ac:dyDescent="0.25">
      <c r="A3" t="s">
        <v>36</v>
      </c>
      <c r="B3" t="s">
        <v>37</v>
      </c>
      <c r="C3" s="12">
        <v>748</v>
      </c>
      <c r="D3" s="13">
        <v>106.85714285714286</v>
      </c>
    </row>
    <row r="4" spans="1:4" x14ac:dyDescent="0.25">
      <c r="A4" t="s">
        <v>36</v>
      </c>
      <c r="B4" t="s">
        <v>38</v>
      </c>
      <c r="C4" s="12">
        <v>646</v>
      </c>
      <c r="D4" s="13">
        <v>86.13333333333334</v>
      </c>
    </row>
    <row r="5" spans="1:4" x14ac:dyDescent="0.25">
      <c r="A5" t="s">
        <v>36</v>
      </c>
      <c r="B5" t="s">
        <v>39</v>
      </c>
      <c r="C5" s="12">
        <v>544</v>
      </c>
      <c r="D5" s="13">
        <v>68</v>
      </c>
    </row>
    <row r="6" spans="1:4" x14ac:dyDescent="0.25">
      <c r="A6" t="s">
        <v>36</v>
      </c>
      <c r="B6" t="s">
        <v>40</v>
      </c>
      <c r="C6" s="12">
        <v>714</v>
      </c>
      <c r="D6" s="13">
        <v>86.024096385542165</v>
      </c>
    </row>
    <row r="7" spans="1:4" x14ac:dyDescent="0.25">
      <c r="A7" t="s">
        <v>36</v>
      </c>
      <c r="B7" t="s">
        <v>41</v>
      </c>
      <c r="C7" s="12">
        <v>782</v>
      </c>
      <c r="D7" s="13">
        <v>107.12328767123287</v>
      </c>
    </row>
    <row r="8" spans="1:4" x14ac:dyDescent="0.25">
      <c r="A8" t="s">
        <v>36</v>
      </c>
      <c r="B8" t="s">
        <v>42</v>
      </c>
      <c r="C8" s="12">
        <v>816</v>
      </c>
      <c r="D8" s="13">
        <v>103.29113924050633</v>
      </c>
    </row>
    <row r="9" spans="1:4" x14ac:dyDescent="0.25">
      <c r="A9" t="s">
        <v>36</v>
      </c>
      <c r="B9" t="s">
        <v>43</v>
      </c>
      <c r="C9" s="12">
        <v>510</v>
      </c>
      <c r="D9" s="13">
        <v>67.10526315789474</v>
      </c>
    </row>
    <row r="10" spans="1:4" x14ac:dyDescent="0.25">
      <c r="A10" t="s">
        <v>36</v>
      </c>
      <c r="B10" t="s">
        <v>44</v>
      </c>
      <c r="C10" s="12">
        <v>646</v>
      </c>
      <c r="D10" s="13">
        <v>92.285714285714292</v>
      </c>
    </row>
    <row r="11" spans="1:4" x14ac:dyDescent="0.25">
      <c r="A11" t="s">
        <v>36</v>
      </c>
      <c r="B11" t="s">
        <v>45</v>
      </c>
      <c r="C11" s="12">
        <v>680</v>
      </c>
      <c r="D11" s="13">
        <v>90.666666666666671</v>
      </c>
    </row>
    <row r="12" spans="1:4" x14ac:dyDescent="0.25">
      <c r="A12" t="s">
        <v>36</v>
      </c>
      <c r="B12" t="s">
        <v>46</v>
      </c>
      <c r="C12" s="12">
        <v>816</v>
      </c>
      <c r="D12" s="13">
        <v>102</v>
      </c>
    </row>
    <row r="13" spans="1:4" x14ac:dyDescent="0.25">
      <c r="A13" t="s">
        <v>57</v>
      </c>
      <c r="B13" t="s">
        <v>47</v>
      </c>
      <c r="C13" s="12">
        <v>850</v>
      </c>
      <c r="D13" s="13">
        <v>102.40963855421685</v>
      </c>
    </row>
    <row r="14" spans="1:4" x14ac:dyDescent="0.25">
      <c r="A14" t="s">
        <v>57</v>
      </c>
      <c r="B14" t="s">
        <v>48</v>
      </c>
      <c r="C14" s="12">
        <v>714</v>
      </c>
      <c r="D14" s="13">
        <v>97.808219178082197</v>
      </c>
    </row>
    <row r="15" spans="1:4" x14ac:dyDescent="0.25">
      <c r="A15" t="s">
        <v>57</v>
      </c>
      <c r="B15" t="s">
        <v>49</v>
      </c>
      <c r="C15" s="12">
        <v>816</v>
      </c>
      <c r="D15" s="13">
        <v>103.29113924050633</v>
      </c>
    </row>
    <row r="16" spans="1:4" x14ac:dyDescent="0.25">
      <c r="A16" t="s">
        <v>57</v>
      </c>
      <c r="B16" t="s">
        <v>50</v>
      </c>
      <c r="C16" s="12">
        <v>612</v>
      </c>
      <c r="D16" s="13">
        <v>80.526315789473685</v>
      </c>
    </row>
    <row r="17" spans="1:4" x14ac:dyDescent="0.25">
      <c r="A17" t="s">
        <v>57</v>
      </c>
      <c r="B17" t="s">
        <v>51</v>
      </c>
      <c r="C17" s="12">
        <v>782</v>
      </c>
      <c r="D17" s="13">
        <v>111.71428571428571</v>
      </c>
    </row>
    <row r="18" spans="1:4" x14ac:dyDescent="0.25">
      <c r="A18" t="s">
        <v>57</v>
      </c>
      <c r="B18" t="s">
        <v>52</v>
      </c>
      <c r="C18" s="12">
        <v>816</v>
      </c>
      <c r="D18" s="13">
        <v>108.8</v>
      </c>
    </row>
    <row r="19" spans="1:4" x14ac:dyDescent="0.25">
      <c r="A19" t="s">
        <v>57</v>
      </c>
      <c r="B19" t="s">
        <v>53</v>
      </c>
      <c r="C19" s="12">
        <v>646</v>
      </c>
      <c r="D19" s="13">
        <v>80.75</v>
      </c>
    </row>
    <row r="20" spans="1:4" x14ac:dyDescent="0.25">
      <c r="A20" t="s">
        <v>57</v>
      </c>
      <c r="B20" t="s">
        <v>54</v>
      </c>
      <c r="C20" s="12">
        <v>510</v>
      </c>
      <c r="D20" s="13">
        <v>61.445783132530117</v>
      </c>
    </row>
    <row r="21" spans="1:4" x14ac:dyDescent="0.25">
      <c r="A21" t="s">
        <v>57</v>
      </c>
      <c r="B21" t="s">
        <v>55</v>
      </c>
      <c r="C21" s="12">
        <v>612</v>
      </c>
      <c r="D21" s="13">
        <v>83.835616438356169</v>
      </c>
    </row>
    <row r="22" spans="1:4" x14ac:dyDescent="0.25">
      <c r="A22" t="s">
        <v>57</v>
      </c>
      <c r="B22" t="s">
        <v>56</v>
      </c>
      <c r="C22" s="12">
        <v>850</v>
      </c>
      <c r="D22" s="13">
        <v>107.59493670886076</v>
      </c>
    </row>
    <row r="23" spans="1:4" x14ac:dyDescent="0.25">
      <c r="A23" t="s">
        <v>21</v>
      </c>
      <c r="B23"/>
      <c r="C23" s="12">
        <v>14110</v>
      </c>
      <c r="D23" s="13">
        <v>92.383128917717258</v>
      </c>
    </row>
    <row r="24" spans="1:4" x14ac:dyDescent="0.25">
      <c r="A24"/>
      <c r="B24"/>
      <c r="C24"/>
      <c r="D24"/>
    </row>
    <row r="25" spans="1:4" x14ac:dyDescent="0.25">
      <c r="A25"/>
      <c r="B25"/>
      <c r="C25"/>
      <c r="D25"/>
    </row>
    <row r="26" spans="1:4" x14ac:dyDescent="0.25">
      <c r="A26"/>
      <c r="B26"/>
      <c r="C26"/>
      <c r="D26"/>
    </row>
    <row r="27" spans="1:4" x14ac:dyDescent="0.25">
      <c r="A27"/>
      <c r="B27"/>
      <c r="C27"/>
      <c r="D27"/>
    </row>
    <row r="28" spans="1:4" x14ac:dyDescent="0.25">
      <c r="A28"/>
      <c r="B28"/>
      <c r="C28"/>
      <c r="D28"/>
    </row>
    <row r="29" spans="1:4" x14ac:dyDescent="0.25">
      <c r="A29"/>
      <c r="B29"/>
      <c r="C29"/>
      <c r="D29"/>
    </row>
    <row r="30" spans="1:4" x14ac:dyDescent="0.25">
      <c r="A30"/>
      <c r="B30"/>
      <c r="C30"/>
      <c r="D30"/>
    </row>
    <row r="31" spans="1:4" x14ac:dyDescent="0.25">
      <c r="A31"/>
      <c r="B31"/>
      <c r="C31"/>
      <c r="D31"/>
    </row>
    <row r="32" spans="1:4" x14ac:dyDescent="0.25">
      <c r="A32"/>
      <c r="B32"/>
      <c r="C32"/>
      <c r="D32"/>
    </row>
    <row r="33" spans="1:4" x14ac:dyDescent="0.25">
      <c r="A33"/>
      <c r="B33"/>
      <c r="C33"/>
      <c r="D33"/>
    </row>
    <row r="34" spans="1:4" x14ac:dyDescent="0.25">
      <c r="A34"/>
      <c r="B34"/>
      <c r="C34"/>
      <c r="D34"/>
    </row>
    <row r="35" spans="1:4" x14ac:dyDescent="0.25">
      <c r="A35"/>
      <c r="B35"/>
      <c r="C35"/>
      <c r="D35"/>
    </row>
    <row r="36" spans="1:4" x14ac:dyDescent="0.25">
      <c r="A36"/>
      <c r="B36"/>
      <c r="C36"/>
      <c r="D36"/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/>
      <c r="B39"/>
      <c r="C39"/>
      <c r="D39"/>
    </row>
    <row r="40" spans="1:4" x14ac:dyDescent="0.25">
      <c r="A40"/>
      <c r="B40"/>
      <c r="C40"/>
      <c r="D40"/>
    </row>
    <row r="41" spans="1:4" x14ac:dyDescent="0.25">
      <c r="A41"/>
      <c r="B41"/>
      <c r="C41"/>
      <c r="D41"/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  <row r="46" spans="1:4" x14ac:dyDescent="0.25">
      <c r="A46"/>
      <c r="B46"/>
      <c r="C46"/>
      <c r="D46"/>
    </row>
    <row r="47" spans="1:4" x14ac:dyDescent="0.25">
      <c r="A47"/>
      <c r="B47"/>
      <c r="C47"/>
      <c r="D47"/>
    </row>
    <row r="48" spans="1:4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  <row r="51" spans="1:4" x14ac:dyDescent="0.25">
      <c r="A51"/>
      <c r="B51"/>
      <c r="C51"/>
      <c r="D51"/>
    </row>
    <row r="52" spans="1:4" x14ac:dyDescent="0.25">
      <c r="A52"/>
      <c r="B52"/>
      <c r="C52"/>
      <c r="D52"/>
    </row>
    <row r="53" spans="1:4" x14ac:dyDescent="0.25">
      <c r="A53"/>
      <c r="B53"/>
      <c r="C53"/>
      <c r="D53"/>
    </row>
    <row r="54" spans="1:4" x14ac:dyDescent="0.25">
      <c r="A54"/>
      <c r="B54"/>
      <c r="C54"/>
      <c r="D54"/>
    </row>
    <row r="55" spans="1:4" x14ac:dyDescent="0.25">
      <c r="A55"/>
      <c r="B55"/>
      <c r="C55"/>
      <c r="D55"/>
    </row>
    <row r="56" spans="1:4" x14ac:dyDescent="0.25">
      <c r="A56"/>
      <c r="B56"/>
      <c r="C56"/>
      <c r="D56"/>
    </row>
    <row r="57" spans="1:4" x14ac:dyDescent="0.25">
      <c r="A57"/>
      <c r="B57"/>
      <c r="C57"/>
      <c r="D57"/>
    </row>
    <row r="58" spans="1:4" x14ac:dyDescent="0.25">
      <c r="A58"/>
      <c r="B58"/>
      <c r="C58"/>
      <c r="D58"/>
    </row>
    <row r="59" spans="1:4" x14ac:dyDescent="0.25">
      <c r="A59"/>
      <c r="B59"/>
      <c r="C59"/>
      <c r="D59"/>
    </row>
    <row r="60" spans="1:4" x14ac:dyDescent="0.25">
      <c r="A60"/>
      <c r="B60"/>
      <c r="C60"/>
      <c r="D60"/>
    </row>
    <row r="61" spans="1:4" x14ac:dyDescent="0.25">
      <c r="A61"/>
      <c r="B61"/>
      <c r="C61"/>
      <c r="D61"/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  <row r="71" spans="1:4" x14ac:dyDescent="0.25">
      <c r="A71"/>
      <c r="B71"/>
      <c r="C71"/>
      <c r="D71"/>
    </row>
    <row r="72" spans="1:4" x14ac:dyDescent="0.25">
      <c r="A72"/>
      <c r="B72"/>
      <c r="C72"/>
      <c r="D72"/>
    </row>
    <row r="73" spans="1:4" x14ac:dyDescent="0.25">
      <c r="A73"/>
      <c r="B73"/>
      <c r="C73"/>
      <c r="D73"/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  <c r="D77"/>
    </row>
    <row r="78" spans="1:4" x14ac:dyDescent="0.25">
      <c r="A78"/>
      <c r="B78"/>
      <c r="C78"/>
      <c r="D78"/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  <row r="81" spans="1:4" x14ac:dyDescent="0.25">
      <c r="A81"/>
      <c r="B81"/>
      <c r="C81"/>
      <c r="D81"/>
    </row>
    <row r="82" spans="1:4" x14ac:dyDescent="0.25">
      <c r="A82"/>
      <c r="B82"/>
      <c r="C82"/>
      <c r="D82"/>
    </row>
    <row r="83" spans="1:4" x14ac:dyDescent="0.25">
      <c r="A83"/>
      <c r="B83"/>
      <c r="C83"/>
      <c r="D83"/>
    </row>
    <row r="84" spans="1:4" x14ac:dyDescent="0.25">
      <c r="A84"/>
      <c r="B84"/>
      <c r="C84"/>
      <c r="D84"/>
    </row>
    <row r="85" spans="1:4" x14ac:dyDescent="0.25">
      <c r="A85"/>
      <c r="B85"/>
      <c r="C85"/>
      <c r="D85"/>
    </row>
    <row r="86" spans="1:4" x14ac:dyDescent="0.25">
      <c r="A86"/>
      <c r="B86"/>
      <c r="C86"/>
      <c r="D86"/>
    </row>
    <row r="87" spans="1:4" x14ac:dyDescent="0.25">
      <c r="A87"/>
      <c r="B87"/>
      <c r="C87"/>
      <c r="D87"/>
    </row>
    <row r="88" spans="1:4" x14ac:dyDescent="0.25">
      <c r="A88"/>
      <c r="B88"/>
      <c r="C88"/>
      <c r="D88"/>
    </row>
    <row r="89" spans="1:4" x14ac:dyDescent="0.25">
      <c r="A89"/>
      <c r="B89"/>
      <c r="C89"/>
      <c r="D89"/>
    </row>
    <row r="90" spans="1:4" x14ac:dyDescent="0.25">
      <c r="A90"/>
      <c r="B90"/>
      <c r="C90"/>
      <c r="D90"/>
    </row>
    <row r="91" spans="1:4" x14ac:dyDescent="0.25">
      <c r="A91"/>
      <c r="B91"/>
      <c r="C91"/>
      <c r="D91"/>
    </row>
    <row r="92" spans="1:4" x14ac:dyDescent="0.25">
      <c r="A92"/>
      <c r="B92"/>
      <c r="C92"/>
      <c r="D92"/>
    </row>
    <row r="93" spans="1:4" x14ac:dyDescent="0.25">
      <c r="A93"/>
      <c r="B93"/>
      <c r="C93"/>
      <c r="D93"/>
    </row>
    <row r="94" spans="1:4" x14ac:dyDescent="0.25">
      <c r="A94"/>
      <c r="B94"/>
      <c r="C94"/>
      <c r="D94"/>
    </row>
    <row r="95" spans="1:4" x14ac:dyDescent="0.25">
      <c r="A95"/>
      <c r="B95"/>
      <c r="C95"/>
      <c r="D95"/>
    </row>
    <row r="96" spans="1:4" x14ac:dyDescent="0.25">
      <c r="A96"/>
      <c r="B96"/>
      <c r="C96"/>
      <c r="D96"/>
    </row>
    <row r="97" spans="1:4" x14ac:dyDescent="0.25">
      <c r="A97"/>
      <c r="B97"/>
      <c r="C97"/>
      <c r="D97"/>
    </row>
    <row r="98" spans="1:4" x14ac:dyDescent="0.25">
      <c r="A98"/>
      <c r="B98"/>
      <c r="C98"/>
      <c r="D98"/>
    </row>
    <row r="99" spans="1:4" x14ac:dyDescent="0.25">
      <c r="A99"/>
      <c r="B99"/>
      <c r="C99"/>
      <c r="D99"/>
    </row>
    <row r="100" spans="1:4" x14ac:dyDescent="0.25">
      <c r="A100"/>
      <c r="B100"/>
      <c r="C100"/>
      <c r="D100"/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spans="1:4" x14ac:dyDescent="0.25">
      <c r="A113"/>
      <c r="B113"/>
      <c r="C113"/>
      <c r="D113"/>
    </row>
    <row r="114" spans="1:4" x14ac:dyDescent="0.25">
      <c r="A114"/>
      <c r="B114"/>
      <c r="C114"/>
      <c r="D114"/>
    </row>
    <row r="115" spans="1:4" x14ac:dyDescent="0.25">
      <c r="A115"/>
      <c r="B115"/>
      <c r="C115"/>
      <c r="D115"/>
    </row>
    <row r="116" spans="1:4" x14ac:dyDescent="0.25">
      <c r="A116"/>
      <c r="B116"/>
      <c r="C116"/>
      <c r="D116"/>
    </row>
    <row r="117" spans="1:4" x14ac:dyDescent="0.25">
      <c r="A117"/>
      <c r="B117"/>
      <c r="C117"/>
      <c r="D117"/>
    </row>
    <row r="118" spans="1:4" x14ac:dyDescent="0.25">
      <c r="A118"/>
      <c r="B118"/>
      <c r="C118"/>
      <c r="D118"/>
    </row>
    <row r="119" spans="1:4" x14ac:dyDescent="0.25">
      <c r="A119"/>
      <c r="B119"/>
      <c r="C119"/>
      <c r="D119"/>
    </row>
    <row r="120" spans="1:4" x14ac:dyDescent="0.25">
      <c r="A120"/>
      <c r="B120"/>
      <c r="C120"/>
      <c r="D120"/>
    </row>
    <row r="121" spans="1:4" x14ac:dyDescent="0.25">
      <c r="A121"/>
      <c r="B121"/>
      <c r="C121"/>
      <c r="D121"/>
    </row>
    <row r="122" spans="1:4" x14ac:dyDescent="0.25">
      <c r="A122"/>
      <c r="B122"/>
      <c r="C122"/>
      <c r="D122"/>
    </row>
    <row r="123" spans="1:4" x14ac:dyDescent="0.25">
      <c r="A123"/>
      <c r="B123"/>
      <c r="C123"/>
      <c r="D123"/>
    </row>
    <row r="124" spans="1:4" x14ac:dyDescent="0.25">
      <c r="A124"/>
      <c r="B124"/>
      <c r="C124"/>
      <c r="D124"/>
    </row>
    <row r="125" spans="1:4" x14ac:dyDescent="0.25">
      <c r="A125"/>
      <c r="B125"/>
      <c r="C125"/>
      <c r="D125"/>
    </row>
    <row r="126" spans="1:4" x14ac:dyDescent="0.25">
      <c r="A126"/>
      <c r="B126"/>
      <c r="C126"/>
      <c r="D126"/>
    </row>
    <row r="127" spans="1:4" x14ac:dyDescent="0.25">
      <c r="A127"/>
      <c r="B127"/>
      <c r="C127"/>
      <c r="D127"/>
    </row>
    <row r="128" spans="1:4" x14ac:dyDescent="0.25">
      <c r="A128"/>
      <c r="B128"/>
      <c r="C128"/>
      <c r="D128"/>
    </row>
    <row r="129" spans="1:4" x14ac:dyDescent="0.25">
      <c r="A129"/>
      <c r="B129"/>
      <c r="C129"/>
      <c r="D129"/>
    </row>
    <row r="130" spans="1:4" x14ac:dyDescent="0.25">
      <c r="A130"/>
      <c r="B130"/>
      <c r="C130"/>
      <c r="D130"/>
    </row>
    <row r="131" spans="1:4" x14ac:dyDescent="0.25">
      <c r="A131"/>
      <c r="B131"/>
      <c r="C131"/>
      <c r="D131"/>
    </row>
    <row r="132" spans="1:4" x14ac:dyDescent="0.25">
      <c r="A132"/>
      <c r="B132"/>
      <c r="C132"/>
      <c r="D132"/>
    </row>
    <row r="133" spans="1:4" x14ac:dyDescent="0.25">
      <c r="A133"/>
      <c r="B133"/>
      <c r="C133"/>
      <c r="D133"/>
    </row>
    <row r="134" spans="1:4" x14ac:dyDescent="0.25">
      <c r="A134"/>
      <c r="B134"/>
      <c r="C134"/>
      <c r="D134"/>
    </row>
    <row r="135" spans="1:4" x14ac:dyDescent="0.25">
      <c r="A135"/>
      <c r="B135"/>
      <c r="C135"/>
      <c r="D135"/>
    </row>
    <row r="136" spans="1:4" x14ac:dyDescent="0.25">
      <c r="A136"/>
      <c r="B136"/>
      <c r="C136"/>
      <c r="D136"/>
    </row>
    <row r="137" spans="1:4" x14ac:dyDescent="0.25">
      <c r="A137"/>
      <c r="B137"/>
      <c r="C137"/>
      <c r="D137"/>
    </row>
    <row r="138" spans="1:4" x14ac:dyDescent="0.25">
      <c r="A138"/>
      <c r="B138"/>
      <c r="C138"/>
      <c r="D138"/>
    </row>
    <row r="139" spans="1:4" x14ac:dyDescent="0.25">
      <c r="A139"/>
      <c r="B139"/>
      <c r="C139"/>
      <c r="D139"/>
    </row>
    <row r="140" spans="1:4" x14ac:dyDescent="0.25">
      <c r="A140"/>
      <c r="B140"/>
      <c r="C140"/>
      <c r="D140"/>
    </row>
    <row r="141" spans="1:4" x14ac:dyDescent="0.25">
      <c r="A141"/>
      <c r="B141"/>
      <c r="C141"/>
      <c r="D141"/>
    </row>
    <row r="142" spans="1:4" x14ac:dyDescent="0.25">
      <c r="A142"/>
      <c r="B142"/>
      <c r="C142"/>
      <c r="D142"/>
    </row>
    <row r="143" spans="1:4" x14ac:dyDescent="0.25">
      <c r="A143"/>
      <c r="B143"/>
      <c r="C143"/>
      <c r="D143"/>
    </row>
    <row r="144" spans="1:4" x14ac:dyDescent="0.25">
      <c r="A144"/>
      <c r="B144"/>
      <c r="C144"/>
      <c r="D144"/>
    </row>
    <row r="145" spans="1:4" x14ac:dyDescent="0.25">
      <c r="A145"/>
      <c r="B145"/>
      <c r="C145"/>
      <c r="D145"/>
    </row>
    <row r="146" spans="1:4" x14ac:dyDescent="0.25">
      <c r="A146"/>
      <c r="B146"/>
      <c r="C146"/>
      <c r="D146"/>
    </row>
    <row r="147" spans="1:4" x14ac:dyDescent="0.25">
      <c r="A147"/>
      <c r="B147"/>
      <c r="C147"/>
      <c r="D147"/>
    </row>
    <row r="148" spans="1:4" x14ac:dyDescent="0.25">
      <c r="A148"/>
      <c r="B148"/>
      <c r="C148"/>
      <c r="D148"/>
    </row>
    <row r="149" spans="1:4" x14ac:dyDescent="0.25">
      <c r="A149"/>
      <c r="B149"/>
      <c r="C149"/>
      <c r="D149"/>
    </row>
    <row r="150" spans="1:4" x14ac:dyDescent="0.25">
      <c r="A150"/>
      <c r="B150"/>
      <c r="C150"/>
      <c r="D150"/>
    </row>
    <row r="151" spans="1:4" x14ac:dyDescent="0.25">
      <c r="A151"/>
      <c r="B151"/>
      <c r="C151"/>
      <c r="D151"/>
    </row>
    <row r="152" spans="1:4" x14ac:dyDescent="0.25">
      <c r="A152"/>
      <c r="B152"/>
      <c r="C152"/>
      <c r="D152"/>
    </row>
    <row r="153" spans="1:4" x14ac:dyDescent="0.25">
      <c r="A153"/>
      <c r="B153"/>
      <c r="C153"/>
      <c r="D153"/>
    </row>
    <row r="154" spans="1:4" x14ac:dyDescent="0.25">
      <c r="A154"/>
      <c r="B154"/>
      <c r="C154"/>
      <c r="D154"/>
    </row>
    <row r="155" spans="1:4" x14ac:dyDescent="0.25">
      <c r="A155"/>
      <c r="B155"/>
      <c r="C155"/>
      <c r="D155"/>
    </row>
    <row r="156" spans="1:4" x14ac:dyDescent="0.25">
      <c r="A156"/>
      <c r="B156"/>
      <c r="C156"/>
      <c r="D156"/>
    </row>
    <row r="157" spans="1:4" x14ac:dyDescent="0.25">
      <c r="A157"/>
      <c r="B157"/>
      <c r="C157"/>
      <c r="D157"/>
    </row>
    <row r="158" spans="1:4" x14ac:dyDescent="0.25">
      <c r="A158"/>
      <c r="B158"/>
      <c r="C158"/>
      <c r="D158"/>
    </row>
    <row r="159" spans="1:4" x14ac:dyDescent="0.25">
      <c r="A159"/>
      <c r="B159"/>
      <c r="C159"/>
      <c r="D159"/>
    </row>
    <row r="160" spans="1:4" x14ac:dyDescent="0.25">
      <c r="A160"/>
      <c r="B160"/>
      <c r="C160"/>
      <c r="D160"/>
    </row>
    <row r="161" spans="1:4" x14ac:dyDescent="0.25">
      <c r="A161"/>
      <c r="B161"/>
      <c r="C161"/>
      <c r="D161"/>
    </row>
    <row r="162" spans="1:4" x14ac:dyDescent="0.25">
      <c r="A162"/>
      <c r="B162"/>
      <c r="C162"/>
      <c r="D162"/>
    </row>
    <row r="163" spans="1:4" x14ac:dyDescent="0.25">
      <c r="A163"/>
      <c r="B163"/>
      <c r="C163"/>
      <c r="D163"/>
    </row>
    <row r="164" spans="1:4" x14ac:dyDescent="0.25">
      <c r="A164"/>
      <c r="B164"/>
      <c r="C164"/>
      <c r="D164"/>
    </row>
    <row r="165" spans="1:4" x14ac:dyDescent="0.25">
      <c r="A165"/>
      <c r="B165"/>
      <c r="C165"/>
      <c r="D165"/>
    </row>
    <row r="166" spans="1:4" x14ac:dyDescent="0.25">
      <c r="A166"/>
      <c r="B166"/>
      <c r="C166"/>
      <c r="D166"/>
    </row>
    <row r="167" spans="1:4" x14ac:dyDescent="0.25">
      <c r="A167"/>
      <c r="B167"/>
      <c r="C167"/>
      <c r="D167"/>
    </row>
    <row r="168" spans="1:4" x14ac:dyDescent="0.25">
      <c r="A168"/>
      <c r="B168"/>
      <c r="C168"/>
      <c r="D168"/>
    </row>
    <row r="169" spans="1:4" x14ac:dyDescent="0.25">
      <c r="A169"/>
      <c r="B169"/>
      <c r="C169"/>
      <c r="D169"/>
    </row>
    <row r="170" spans="1:4" x14ac:dyDescent="0.25">
      <c r="A170"/>
      <c r="B170"/>
      <c r="C170"/>
      <c r="D170"/>
    </row>
    <row r="171" spans="1:4" x14ac:dyDescent="0.25">
      <c r="A171"/>
      <c r="B171"/>
      <c r="C171"/>
      <c r="D171"/>
    </row>
    <row r="172" spans="1:4" x14ac:dyDescent="0.25">
      <c r="A172"/>
      <c r="B172"/>
      <c r="C172"/>
      <c r="D172"/>
    </row>
    <row r="173" spans="1:4" x14ac:dyDescent="0.25">
      <c r="A173"/>
      <c r="B173"/>
      <c r="C173"/>
      <c r="D173"/>
    </row>
    <row r="174" spans="1:4" x14ac:dyDescent="0.25">
      <c r="A174"/>
      <c r="B174"/>
      <c r="C174"/>
      <c r="D174"/>
    </row>
    <row r="175" spans="1:4" x14ac:dyDescent="0.25">
      <c r="A175"/>
      <c r="B175"/>
      <c r="C175"/>
      <c r="D175"/>
    </row>
    <row r="176" spans="1:4" x14ac:dyDescent="0.25">
      <c r="A176"/>
      <c r="B176"/>
      <c r="C176"/>
      <c r="D176"/>
    </row>
    <row r="177" spans="1:4" x14ac:dyDescent="0.25">
      <c r="A177"/>
      <c r="B177"/>
      <c r="C177"/>
      <c r="D177"/>
    </row>
    <row r="178" spans="1:4" x14ac:dyDescent="0.25">
      <c r="A178"/>
      <c r="B178"/>
      <c r="C178"/>
      <c r="D178"/>
    </row>
    <row r="179" spans="1:4" x14ac:dyDescent="0.25">
      <c r="A179"/>
      <c r="B179"/>
      <c r="C179"/>
      <c r="D179"/>
    </row>
    <row r="180" spans="1:4" x14ac:dyDescent="0.25">
      <c r="A180"/>
      <c r="B180"/>
      <c r="C180"/>
      <c r="D180"/>
    </row>
    <row r="181" spans="1:4" x14ac:dyDescent="0.25">
      <c r="A181"/>
      <c r="B181"/>
      <c r="C181"/>
      <c r="D181"/>
    </row>
    <row r="182" spans="1:4" x14ac:dyDescent="0.25">
      <c r="A182"/>
      <c r="B182"/>
      <c r="C182"/>
      <c r="D182"/>
    </row>
    <row r="183" spans="1:4" x14ac:dyDescent="0.25">
      <c r="A183"/>
      <c r="B183"/>
      <c r="C183"/>
      <c r="D183"/>
    </row>
    <row r="184" spans="1:4" x14ac:dyDescent="0.25">
      <c r="A184"/>
      <c r="B184"/>
      <c r="C184"/>
      <c r="D184"/>
    </row>
    <row r="185" spans="1:4" x14ac:dyDescent="0.25">
      <c r="A185"/>
      <c r="B185"/>
      <c r="C185"/>
      <c r="D185"/>
    </row>
    <row r="186" spans="1:4" x14ac:dyDescent="0.25">
      <c r="A186"/>
      <c r="B186"/>
      <c r="C186"/>
      <c r="D186"/>
    </row>
    <row r="187" spans="1:4" x14ac:dyDescent="0.25">
      <c r="A187"/>
      <c r="B187"/>
      <c r="C187"/>
      <c r="D187"/>
    </row>
    <row r="188" spans="1:4" x14ac:dyDescent="0.25">
      <c r="A188"/>
      <c r="B188"/>
      <c r="C188"/>
      <c r="D188"/>
    </row>
    <row r="189" spans="1:4" x14ac:dyDescent="0.25">
      <c r="A189"/>
      <c r="B189"/>
      <c r="C189"/>
      <c r="D189"/>
    </row>
    <row r="190" spans="1:4" x14ac:dyDescent="0.25">
      <c r="A190"/>
      <c r="B190"/>
      <c r="C190"/>
      <c r="D190"/>
    </row>
    <row r="191" spans="1:4" x14ac:dyDescent="0.25">
      <c r="A191"/>
      <c r="B191"/>
      <c r="C191"/>
      <c r="D191"/>
    </row>
    <row r="192" spans="1:4" x14ac:dyDescent="0.25">
      <c r="A192"/>
      <c r="B192"/>
      <c r="C192"/>
      <c r="D192"/>
    </row>
    <row r="193" spans="1:4" x14ac:dyDescent="0.25">
      <c r="A193"/>
      <c r="B193"/>
      <c r="C193"/>
      <c r="D193"/>
    </row>
    <row r="194" spans="1:4" x14ac:dyDescent="0.25">
      <c r="A194"/>
      <c r="B194"/>
      <c r="C194"/>
      <c r="D194"/>
    </row>
    <row r="195" spans="1:4" x14ac:dyDescent="0.25">
      <c r="A195"/>
      <c r="B195"/>
      <c r="C195"/>
      <c r="D195"/>
    </row>
    <row r="196" spans="1:4" x14ac:dyDescent="0.25">
      <c r="A196"/>
      <c r="B196"/>
      <c r="C196"/>
      <c r="D196"/>
    </row>
    <row r="197" spans="1:4" x14ac:dyDescent="0.25">
      <c r="A197"/>
      <c r="B197"/>
      <c r="C197"/>
      <c r="D197"/>
    </row>
    <row r="198" spans="1:4" x14ac:dyDescent="0.25">
      <c r="A198"/>
      <c r="B198"/>
      <c r="C198"/>
      <c r="D198"/>
    </row>
    <row r="199" spans="1:4" x14ac:dyDescent="0.25">
      <c r="A199"/>
      <c r="B199"/>
      <c r="C199"/>
      <c r="D199"/>
    </row>
    <row r="200" spans="1:4" x14ac:dyDescent="0.25">
      <c r="A200"/>
      <c r="B200"/>
      <c r="C200"/>
      <c r="D200"/>
    </row>
    <row r="201" spans="1:4" x14ac:dyDescent="0.25">
      <c r="A201"/>
      <c r="B201"/>
      <c r="C201"/>
      <c r="D201"/>
    </row>
    <row r="202" spans="1:4" x14ac:dyDescent="0.25">
      <c r="A202"/>
      <c r="B202"/>
      <c r="C202"/>
      <c r="D202"/>
    </row>
    <row r="203" spans="1:4" x14ac:dyDescent="0.25">
      <c r="A203"/>
      <c r="B203"/>
      <c r="C203"/>
      <c r="D203"/>
    </row>
    <row r="204" spans="1:4" x14ac:dyDescent="0.25">
      <c r="A204"/>
      <c r="B204"/>
      <c r="C204"/>
      <c r="D204"/>
    </row>
    <row r="205" spans="1:4" x14ac:dyDescent="0.25">
      <c r="A205"/>
      <c r="B205"/>
      <c r="C205"/>
      <c r="D205"/>
    </row>
    <row r="206" spans="1:4" x14ac:dyDescent="0.25">
      <c r="A206"/>
      <c r="B206"/>
      <c r="C206"/>
      <c r="D206"/>
    </row>
    <row r="207" spans="1:4" x14ac:dyDescent="0.25">
      <c r="A207"/>
      <c r="B207"/>
      <c r="C207"/>
      <c r="D20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workbookViewId="0"/>
  </sheetViews>
  <sheetFormatPr defaultRowHeight="15" x14ac:dyDescent="0.25"/>
  <cols>
    <col min="1" max="1" width="11.5703125" style="10" customWidth="1"/>
    <col min="2" max="2" width="18.140625" style="10" customWidth="1"/>
    <col min="3" max="3" width="12.140625" style="10" customWidth="1"/>
    <col min="4" max="4" width="15.5703125" style="10" customWidth="1"/>
    <col min="5" max="5" width="14.42578125" style="10" bestFit="1" customWidth="1"/>
    <col min="6" max="16384" width="9.140625" style="10"/>
  </cols>
  <sheetData>
    <row r="1" spans="1:5" x14ac:dyDescent="0.25">
      <c r="A1"/>
      <c r="B1" s="11" t="s">
        <v>19</v>
      </c>
      <c r="C1"/>
      <c r="D1"/>
      <c r="E1"/>
    </row>
    <row r="2" spans="1:5" x14ac:dyDescent="0.25">
      <c r="A2" s="11" t="s">
        <v>25</v>
      </c>
      <c r="B2" t="s">
        <v>20</v>
      </c>
      <c r="C2" t="s">
        <v>22</v>
      </c>
      <c r="D2" t="s">
        <v>23</v>
      </c>
      <c r="E2"/>
    </row>
    <row r="3" spans="1:5" x14ac:dyDescent="0.25">
      <c r="A3" t="s">
        <v>33</v>
      </c>
      <c r="B3" s="12">
        <v>29.8</v>
      </c>
      <c r="C3" s="12">
        <v>79</v>
      </c>
      <c r="D3" s="12">
        <v>2686</v>
      </c>
      <c r="E3"/>
    </row>
    <row r="4" spans="1:5" x14ac:dyDescent="0.25">
      <c r="A4" t="s">
        <v>29</v>
      </c>
      <c r="B4" s="12">
        <v>30</v>
      </c>
      <c r="C4" s="12">
        <v>81</v>
      </c>
      <c r="D4" s="12">
        <v>2754</v>
      </c>
      <c r="E4"/>
    </row>
    <row r="5" spans="1:5" x14ac:dyDescent="0.25">
      <c r="A5" t="s">
        <v>31</v>
      </c>
      <c r="B5" s="12">
        <v>22.5</v>
      </c>
      <c r="C5" s="12">
        <v>59</v>
      </c>
      <c r="D5" s="12">
        <v>2006</v>
      </c>
      <c r="E5"/>
    </row>
    <row r="6" spans="1:5" x14ac:dyDescent="0.25">
      <c r="A6" t="s">
        <v>32</v>
      </c>
      <c r="B6" s="12">
        <v>23.8</v>
      </c>
      <c r="C6" s="12">
        <v>69</v>
      </c>
      <c r="D6" s="12">
        <v>2346</v>
      </c>
      <c r="E6"/>
    </row>
    <row r="7" spans="1:5" x14ac:dyDescent="0.25">
      <c r="A7" t="s">
        <v>28</v>
      </c>
      <c r="B7" s="12">
        <v>23.6</v>
      </c>
      <c r="C7" s="12">
        <v>67</v>
      </c>
      <c r="D7" s="12">
        <v>2278</v>
      </c>
      <c r="E7"/>
    </row>
    <row r="8" spans="1:5" x14ac:dyDescent="0.25">
      <c r="A8" t="s">
        <v>30</v>
      </c>
      <c r="B8" s="12">
        <v>23.5</v>
      </c>
      <c r="C8" s="12">
        <v>60</v>
      </c>
      <c r="D8" s="12">
        <v>2040</v>
      </c>
      <c r="E8"/>
    </row>
    <row r="9" spans="1:5" x14ac:dyDescent="0.25">
      <c r="A9" t="s">
        <v>21</v>
      </c>
      <c r="B9" s="12">
        <v>153.19999999999999</v>
      </c>
      <c r="C9" s="12">
        <v>415</v>
      </c>
      <c r="D9" s="12">
        <v>14110</v>
      </c>
      <c r="E9"/>
    </row>
    <row r="10" spans="1:5" x14ac:dyDescent="0.25">
      <c r="A10"/>
      <c r="B10"/>
      <c r="C10"/>
      <c r="D10"/>
      <c r="E10"/>
    </row>
    <row r="11" spans="1:5" x14ac:dyDescent="0.25">
      <c r="A11"/>
      <c r="B11"/>
      <c r="C11"/>
      <c r="D11"/>
      <c r="E11"/>
    </row>
    <row r="12" spans="1:5" x14ac:dyDescent="0.25">
      <c r="A12"/>
      <c r="B12"/>
      <c r="C12"/>
      <c r="D12"/>
      <c r="E12"/>
    </row>
    <row r="13" spans="1:5" x14ac:dyDescent="0.25">
      <c r="A13"/>
      <c r="B13"/>
      <c r="C13"/>
      <c r="D13"/>
      <c r="E13"/>
    </row>
    <row r="14" spans="1:5" x14ac:dyDescent="0.25">
      <c r="A14"/>
      <c r="B14"/>
      <c r="C14"/>
      <c r="D14"/>
      <c r="E14"/>
    </row>
    <row r="15" spans="1:5" x14ac:dyDescent="0.25">
      <c r="A15"/>
      <c r="B15"/>
      <c r="C15"/>
      <c r="D15"/>
      <c r="E15"/>
    </row>
    <row r="16" spans="1:5" x14ac:dyDescent="0.25">
      <c r="A16"/>
      <c r="B16"/>
      <c r="C16"/>
      <c r="D16"/>
      <c r="E16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/>
      <c r="B22"/>
      <c r="C22"/>
      <c r="D22"/>
      <c r="E22"/>
    </row>
    <row r="23" spans="1:5" x14ac:dyDescent="0.25">
      <c r="A23"/>
      <c r="B23"/>
      <c r="C23"/>
      <c r="D23"/>
      <c r="E23"/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  <row r="29" spans="1:5" x14ac:dyDescent="0.25">
      <c r="A29"/>
      <c r="B29"/>
      <c r="C29"/>
      <c r="D29"/>
      <c r="E29"/>
    </row>
    <row r="30" spans="1:5" x14ac:dyDescent="0.25">
      <c r="A30"/>
      <c r="B30"/>
      <c r="C30"/>
      <c r="D30"/>
      <c r="E30"/>
    </row>
    <row r="31" spans="1:5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  <row r="103" spans="1:5" x14ac:dyDescent="0.25">
      <c r="A103"/>
      <c r="B103"/>
      <c r="C103"/>
      <c r="D103"/>
      <c r="E103"/>
    </row>
    <row r="104" spans="1:5" x14ac:dyDescent="0.25">
      <c r="A104"/>
      <c r="B104"/>
      <c r="C104"/>
      <c r="D104"/>
      <c r="E104"/>
    </row>
    <row r="105" spans="1:5" x14ac:dyDescent="0.25">
      <c r="A105"/>
      <c r="B105"/>
      <c r="C105"/>
      <c r="D105"/>
      <c r="E105"/>
    </row>
    <row r="106" spans="1:5" x14ac:dyDescent="0.25">
      <c r="A106"/>
      <c r="B106"/>
      <c r="C106"/>
      <c r="D106"/>
      <c r="E106"/>
    </row>
    <row r="107" spans="1:5" x14ac:dyDescent="0.25">
      <c r="A107"/>
      <c r="B107"/>
      <c r="C107"/>
      <c r="D107"/>
      <c r="E107"/>
    </row>
    <row r="108" spans="1:5" x14ac:dyDescent="0.25">
      <c r="A108"/>
      <c r="B108"/>
      <c r="C108"/>
      <c r="D108"/>
      <c r="E108"/>
    </row>
    <row r="109" spans="1:5" x14ac:dyDescent="0.25">
      <c r="A109"/>
      <c r="B109"/>
      <c r="C109"/>
      <c r="D109"/>
      <c r="E109"/>
    </row>
    <row r="110" spans="1:5" x14ac:dyDescent="0.25">
      <c r="A110"/>
      <c r="B110"/>
      <c r="C110"/>
      <c r="D110"/>
      <c r="E110"/>
    </row>
    <row r="111" spans="1:5" x14ac:dyDescent="0.25">
      <c r="A111"/>
      <c r="B111"/>
      <c r="C111"/>
      <c r="D111"/>
      <c r="E111"/>
    </row>
    <row r="112" spans="1:5" x14ac:dyDescent="0.25">
      <c r="A112"/>
      <c r="B112"/>
      <c r="C112"/>
      <c r="D112"/>
      <c r="E112"/>
    </row>
    <row r="113" spans="1:5" x14ac:dyDescent="0.25">
      <c r="A113"/>
      <c r="B113"/>
      <c r="C113"/>
      <c r="D113"/>
      <c r="E113"/>
    </row>
    <row r="114" spans="1:5" x14ac:dyDescent="0.25">
      <c r="A114"/>
      <c r="B114"/>
      <c r="C114"/>
      <c r="D114"/>
      <c r="E114"/>
    </row>
    <row r="115" spans="1:5" x14ac:dyDescent="0.25">
      <c r="A115"/>
      <c r="B115"/>
      <c r="C115"/>
      <c r="D115"/>
      <c r="E115"/>
    </row>
    <row r="116" spans="1:5" x14ac:dyDescent="0.25">
      <c r="A116"/>
      <c r="B116"/>
      <c r="C116"/>
      <c r="D116"/>
      <c r="E116"/>
    </row>
    <row r="117" spans="1:5" x14ac:dyDescent="0.25">
      <c r="A117"/>
      <c r="B117"/>
      <c r="C117"/>
      <c r="D117"/>
      <c r="E117"/>
    </row>
    <row r="118" spans="1:5" x14ac:dyDescent="0.25">
      <c r="A118"/>
      <c r="B118"/>
      <c r="C118"/>
      <c r="D118"/>
      <c r="E118"/>
    </row>
    <row r="119" spans="1:5" x14ac:dyDescent="0.25">
      <c r="A119"/>
      <c r="B119"/>
      <c r="C119"/>
      <c r="D119"/>
      <c r="E119"/>
    </row>
    <row r="120" spans="1:5" x14ac:dyDescent="0.25">
      <c r="A120"/>
      <c r="B120"/>
      <c r="C120"/>
      <c r="D120"/>
      <c r="E120"/>
    </row>
    <row r="121" spans="1:5" x14ac:dyDescent="0.25">
      <c r="A121"/>
      <c r="B121"/>
      <c r="C121"/>
      <c r="D121"/>
      <c r="E121"/>
    </row>
    <row r="122" spans="1:5" x14ac:dyDescent="0.25">
      <c r="A122"/>
      <c r="B122"/>
      <c r="C122"/>
      <c r="D122"/>
      <c r="E122"/>
    </row>
    <row r="123" spans="1:5" x14ac:dyDescent="0.25">
      <c r="A123"/>
      <c r="B123"/>
      <c r="C123"/>
      <c r="D123"/>
      <c r="E123"/>
    </row>
    <row r="124" spans="1:5" x14ac:dyDescent="0.25">
      <c r="A124"/>
      <c r="B124"/>
      <c r="C124"/>
      <c r="D124"/>
      <c r="E124"/>
    </row>
    <row r="125" spans="1:5" x14ac:dyDescent="0.25">
      <c r="A125"/>
      <c r="B125"/>
      <c r="C125"/>
      <c r="D125"/>
      <c r="E125"/>
    </row>
    <row r="126" spans="1:5" x14ac:dyDescent="0.25">
      <c r="A126"/>
      <c r="B126"/>
      <c r="C126"/>
      <c r="D126"/>
      <c r="E126"/>
    </row>
    <row r="127" spans="1:5" x14ac:dyDescent="0.25">
      <c r="A127"/>
      <c r="B127"/>
      <c r="C127"/>
      <c r="D127"/>
      <c r="E127"/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workbookViewId="0"/>
  </sheetViews>
  <sheetFormatPr defaultRowHeight="15" x14ac:dyDescent="0.25"/>
  <cols>
    <col min="1" max="1" width="17.140625" style="10" customWidth="1"/>
    <col min="2" max="3" width="8.140625" style="10" customWidth="1"/>
    <col min="4" max="4" width="11.140625" style="10" customWidth="1"/>
    <col min="5" max="11" width="8.140625" style="10" customWidth="1"/>
    <col min="12" max="12" width="11.140625" style="10" bestFit="1" customWidth="1"/>
    <col min="13" max="16384" width="9.140625" style="10"/>
  </cols>
  <sheetData>
    <row r="1" spans="1:12" x14ac:dyDescent="0.25">
      <c r="A1" s="11" t="s">
        <v>69</v>
      </c>
      <c r="B1" s="11" t="s">
        <v>35</v>
      </c>
      <c r="C1"/>
      <c r="D1"/>
      <c r="E1"/>
      <c r="F1"/>
      <c r="G1"/>
      <c r="H1"/>
      <c r="I1"/>
      <c r="J1"/>
      <c r="K1"/>
      <c r="L1"/>
    </row>
    <row r="2" spans="1:12" x14ac:dyDescent="0.25">
      <c r="A2" s="11" t="s">
        <v>18</v>
      </c>
      <c r="B2" t="s">
        <v>36</v>
      </c>
      <c r="C2" t="s">
        <v>57</v>
      </c>
      <c r="D2" t="s">
        <v>21</v>
      </c>
      <c r="E2"/>
      <c r="F2"/>
      <c r="G2"/>
      <c r="H2"/>
      <c r="I2"/>
      <c r="J2"/>
      <c r="K2"/>
      <c r="L2"/>
    </row>
    <row r="3" spans="1:12" x14ac:dyDescent="0.25">
      <c r="A3" t="s">
        <v>37</v>
      </c>
      <c r="B3" s="12">
        <v>1</v>
      </c>
      <c r="C3" s="12"/>
      <c r="D3" s="12">
        <v>1</v>
      </c>
      <c r="E3"/>
      <c r="F3"/>
      <c r="G3"/>
      <c r="H3"/>
      <c r="I3"/>
      <c r="J3"/>
      <c r="K3"/>
      <c r="L3"/>
    </row>
    <row r="4" spans="1:12" x14ac:dyDescent="0.25">
      <c r="A4" t="s">
        <v>38</v>
      </c>
      <c r="B4" s="12">
        <v>1</v>
      </c>
      <c r="C4" s="12"/>
      <c r="D4" s="12">
        <v>1</v>
      </c>
      <c r="E4"/>
      <c r="F4"/>
      <c r="G4"/>
      <c r="H4"/>
      <c r="I4"/>
      <c r="J4"/>
      <c r="K4"/>
      <c r="L4"/>
    </row>
    <row r="5" spans="1:12" x14ac:dyDescent="0.25">
      <c r="A5" t="s">
        <v>39</v>
      </c>
      <c r="B5" s="12">
        <v>1</v>
      </c>
      <c r="C5" s="12"/>
      <c r="D5" s="12">
        <v>1</v>
      </c>
      <c r="E5"/>
      <c r="F5"/>
      <c r="G5"/>
      <c r="H5"/>
      <c r="I5"/>
      <c r="J5"/>
      <c r="K5"/>
      <c r="L5"/>
    </row>
    <row r="6" spans="1:12" x14ac:dyDescent="0.25">
      <c r="A6" t="s">
        <v>40</v>
      </c>
      <c r="B6" s="12">
        <v>1</v>
      </c>
      <c r="C6" s="12"/>
      <c r="D6" s="12">
        <v>1</v>
      </c>
      <c r="E6"/>
      <c r="F6"/>
      <c r="G6"/>
      <c r="H6"/>
      <c r="I6"/>
      <c r="J6"/>
      <c r="K6"/>
      <c r="L6"/>
    </row>
    <row r="7" spans="1:12" x14ac:dyDescent="0.25">
      <c r="A7" t="s">
        <v>41</v>
      </c>
      <c r="B7" s="12">
        <v>1</v>
      </c>
      <c r="C7" s="12"/>
      <c r="D7" s="12">
        <v>1</v>
      </c>
      <c r="E7"/>
      <c r="F7"/>
      <c r="G7"/>
      <c r="H7"/>
      <c r="I7"/>
      <c r="J7"/>
      <c r="K7"/>
      <c r="L7"/>
    </row>
    <row r="8" spans="1:12" x14ac:dyDescent="0.25">
      <c r="A8" t="s">
        <v>42</v>
      </c>
      <c r="B8" s="12">
        <v>1</v>
      </c>
      <c r="C8" s="12"/>
      <c r="D8" s="12">
        <v>1</v>
      </c>
      <c r="E8"/>
      <c r="F8"/>
      <c r="G8"/>
      <c r="H8"/>
      <c r="I8"/>
      <c r="J8"/>
      <c r="K8"/>
      <c r="L8"/>
    </row>
    <row r="9" spans="1:12" x14ac:dyDescent="0.25">
      <c r="A9" t="s">
        <v>43</v>
      </c>
      <c r="B9" s="12">
        <v>1</v>
      </c>
      <c r="C9" s="12"/>
      <c r="D9" s="12">
        <v>1</v>
      </c>
      <c r="E9"/>
      <c r="F9"/>
      <c r="G9"/>
      <c r="H9"/>
      <c r="I9"/>
      <c r="J9"/>
      <c r="K9"/>
      <c r="L9"/>
    </row>
    <row r="10" spans="1:12" x14ac:dyDescent="0.25">
      <c r="A10" t="s">
        <v>44</v>
      </c>
      <c r="B10" s="12">
        <v>1</v>
      </c>
      <c r="C10" s="12"/>
      <c r="D10" s="12">
        <v>1</v>
      </c>
      <c r="E10"/>
      <c r="F10"/>
      <c r="G10"/>
      <c r="H10"/>
      <c r="I10"/>
      <c r="J10"/>
      <c r="K10"/>
      <c r="L10"/>
    </row>
    <row r="11" spans="1:12" x14ac:dyDescent="0.25">
      <c r="A11" t="s">
        <v>45</v>
      </c>
      <c r="B11" s="12">
        <v>1</v>
      </c>
      <c r="C11" s="12"/>
      <c r="D11" s="12">
        <v>1</v>
      </c>
      <c r="E11"/>
      <c r="F11"/>
      <c r="G11"/>
      <c r="H11"/>
      <c r="I11"/>
      <c r="J11"/>
      <c r="K11"/>
      <c r="L11"/>
    </row>
    <row r="12" spans="1:12" x14ac:dyDescent="0.25">
      <c r="A12" t="s">
        <v>46</v>
      </c>
      <c r="B12" s="12">
        <v>1</v>
      </c>
      <c r="C12" s="12"/>
      <c r="D12" s="12">
        <v>1</v>
      </c>
      <c r="E12"/>
      <c r="F12"/>
      <c r="G12"/>
      <c r="H12"/>
      <c r="I12"/>
      <c r="J12"/>
      <c r="K12"/>
      <c r="L12"/>
    </row>
    <row r="13" spans="1:12" x14ac:dyDescent="0.25">
      <c r="A13" t="s">
        <v>47</v>
      </c>
      <c r="B13" s="12"/>
      <c r="C13" s="12">
        <v>1</v>
      </c>
      <c r="D13" s="12">
        <v>1</v>
      </c>
      <c r="E13"/>
      <c r="F13"/>
      <c r="G13"/>
      <c r="H13"/>
      <c r="I13"/>
      <c r="J13"/>
      <c r="K13"/>
      <c r="L13"/>
    </row>
    <row r="14" spans="1:12" x14ac:dyDescent="0.25">
      <c r="A14" t="s">
        <v>48</v>
      </c>
      <c r="B14" s="12"/>
      <c r="C14" s="12">
        <v>1</v>
      </c>
      <c r="D14" s="12">
        <v>1</v>
      </c>
      <c r="E14"/>
      <c r="F14"/>
      <c r="G14"/>
      <c r="H14"/>
      <c r="I14"/>
      <c r="J14"/>
      <c r="K14"/>
      <c r="L14"/>
    </row>
    <row r="15" spans="1:12" x14ac:dyDescent="0.25">
      <c r="A15" t="s">
        <v>49</v>
      </c>
      <c r="B15" s="12"/>
      <c r="C15" s="12">
        <v>1</v>
      </c>
      <c r="D15" s="12">
        <v>1</v>
      </c>
      <c r="E15"/>
      <c r="F15"/>
      <c r="G15"/>
      <c r="H15"/>
      <c r="I15"/>
      <c r="J15"/>
      <c r="K15"/>
      <c r="L15"/>
    </row>
    <row r="16" spans="1:12" x14ac:dyDescent="0.25">
      <c r="A16" t="s">
        <v>50</v>
      </c>
      <c r="B16" s="12"/>
      <c r="C16" s="12">
        <v>1</v>
      </c>
      <c r="D16" s="12">
        <v>1</v>
      </c>
      <c r="E16"/>
      <c r="F16"/>
      <c r="G16"/>
      <c r="H16"/>
      <c r="I16"/>
      <c r="J16"/>
      <c r="K16"/>
      <c r="L16"/>
    </row>
    <row r="17" spans="1:12" x14ac:dyDescent="0.25">
      <c r="A17" t="s">
        <v>51</v>
      </c>
      <c r="B17" s="12"/>
      <c r="C17" s="12">
        <v>1</v>
      </c>
      <c r="D17" s="12">
        <v>1</v>
      </c>
      <c r="E17"/>
      <c r="F17"/>
      <c r="G17"/>
      <c r="H17"/>
      <c r="I17"/>
      <c r="J17"/>
      <c r="K17"/>
      <c r="L17"/>
    </row>
    <row r="18" spans="1:12" x14ac:dyDescent="0.25">
      <c r="A18" t="s">
        <v>52</v>
      </c>
      <c r="B18" s="12"/>
      <c r="C18" s="12">
        <v>1</v>
      </c>
      <c r="D18" s="12">
        <v>1</v>
      </c>
      <c r="E18"/>
      <c r="F18"/>
      <c r="G18"/>
      <c r="H18"/>
      <c r="I18"/>
      <c r="J18"/>
      <c r="K18"/>
      <c r="L18"/>
    </row>
    <row r="19" spans="1:12" x14ac:dyDescent="0.25">
      <c r="A19" t="s">
        <v>53</v>
      </c>
      <c r="B19" s="12"/>
      <c r="C19" s="12">
        <v>1</v>
      </c>
      <c r="D19" s="12">
        <v>1</v>
      </c>
      <c r="E19"/>
      <c r="F19"/>
      <c r="G19"/>
      <c r="H19"/>
      <c r="I19"/>
      <c r="J19"/>
      <c r="K19"/>
      <c r="L19"/>
    </row>
    <row r="20" spans="1:12" x14ac:dyDescent="0.25">
      <c r="A20" t="s">
        <v>54</v>
      </c>
      <c r="B20" s="12"/>
      <c r="C20" s="12">
        <v>1</v>
      </c>
      <c r="D20" s="12">
        <v>1</v>
      </c>
      <c r="E20"/>
      <c r="F20"/>
      <c r="G20"/>
      <c r="H20"/>
      <c r="I20"/>
      <c r="J20"/>
      <c r="K20"/>
      <c r="L20"/>
    </row>
    <row r="21" spans="1:12" x14ac:dyDescent="0.25">
      <c r="A21" t="s">
        <v>55</v>
      </c>
      <c r="B21" s="12"/>
      <c r="C21" s="12">
        <v>1</v>
      </c>
      <c r="D21" s="12">
        <v>1</v>
      </c>
      <c r="E21"/>
      <c r="F21"/>
      <c r="G21"/>
      <c r="H21"/>
      <c r="I21"/>
      <c r="J21"/>
      <c r="K21"/>
      <c r="L21"/>
    </row>
    <row r="22" spans="1:12" x14ac:dyDescent="0.25">
      <c r="A22" t="s">
        <v>56</v>
      </c>
      <c r="B22" s="12"/>
      <c r="C22" s="12">
        <v>1</v>
      </c>
      <c r="D22" s="12">
        <v>1</v>
      </c>
      <c r="E22"/>
      <c r="F22"/>
      <c r="G22"/>
      <c r="H22"/>
      <c r="I22"/>
      <c r="J22"/>
      <c r="K22"/>
      <c r="L22"/>
    </row>
    <row r="23" spans="1:12" x14ac:dyDescent="0.25">
      <c r="A23" t="s">
        <v>21</v>
      </c>
      <c r="B23" s="12">
        <v>10</v>
      </c>
      <c r="C23" s="12">
        <v>10</v>
      </c>
      <c r="D23" s="12">
        <v>20</v>
      </c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</row>
    <row r="107" spans="1:12" x14ac:dyDescent="0.25">
      <c r="A107"/>
      <c r="B107"/>
      <c r="C107"/>
      <c r="D107"/>
      <c r="E107"/>
    </row>
    <row r="108" spans="1:12" x14ac:dyDescent="0.25">
      <c r="A108"/>
      <c r="B108"/>
      <c r="C108"/>
      <c r="D108"/>
      <c r="E108"/>
    </row>
    <row r="109" spans="1:12" x14ac:dyDescent="0.25">
      <c r="A109"/>
      <c r="B109"/>
      <c r="C109"/>
      <c r="D109"/>
      <c r="E109"/>
    </row>
    <row r="110" spans="1:12" x14ac:dyDescent="0.25">
      <c r="A110"/>
      <c r="B110"/>
      <c r="C110"/>
      <c r="D110"/>
      <c r="E110"/>
    </row>
    <row r="111" spans="1:12" x14ac:dyDescent="0.25">
      <c r="A111"/>
      <c r="B111"/>
      <c r="C111"/>
      <c r="D111"/>
      <c r="E111"/>
    </row>
    <row r="112" spans="1:12" x14ac:dyDescent="0.25">
      <c r="A112"/>
      <c r="B112"/>
      <c r="C112"/>
      <c r="D112"/>
      <c r="E112"/>
    </row>
    <row r="113" spans="1:5" x14ac:dyDescent="0.25">
      <c r="A113"/>
      <c r="B113"/>
      <c r="C113"/>
      <c r="D113"/>
      <c r="E113"/>
    </row>
    <row r="114" spans="1:5" x14ac:dyDescent="0.25">
      <c r="A114"/>
      <c r="B114"/>
      <c r="C114"/>
      <c r="D114"/>
      <c r="E114"/>
    </row>
    <row r="115" spans="1:5" x14ac:dyDescent="0.25">
      <c r="A115"/>
      <c r="B115"/>
      <c r="C115"/>
      <c r="D115"/>
      <c r="E115"/>
    </row>
    <row r="116" spans="1:5" x14ac:dyDescent="0.25">
      <c r="A116"/>
      <c r="B116"/>
      <c r="C116"/>
      <c r="D116"/>
      <c r="E116"/>
    </row>
    <row r="117" spans="1:5" x14ac:dyDescent="0.25">
      <c r="A117"/>
      <c r="B117"/>
      <c r="C117"/>
      <c r="D117"/>
      <c r="E117"/>
    </row>
    <row r="118" spans="1:5" x14ac:dyDescent="0.25">
      <c r="A118"/>
      <c r="B118"/>
      <c r="C118"/>
      <c r="D118"/>
      <c r="E118"/>
    </row>
    <row r="119" spans="1:5" x14ac:dyDescent="0.25">
      <c r="A119"/>
      <c r="B119"/>
      <c r="C119"/>
      <c r="D119"/>
      <c r="E119"/>
    </row>
    <row r="120" spans="1:5" x14ac:dyDescent="0.25">
      <c r="A120"/>
      <c r="B120"/>
      <c r="C120"/>
      <c r="D120"/>
      <c r="E120"/>
    </row>
    <row r="121" spans="1:5" x14ac:dyDescent="0.25">
      <c r="A121"/>
      <c r="B121"/>
      <c r="C121"/>
      <c r="D121"/>
      <c r="E121"/>
    </row>
    <row r="122" spans="1:5" x14ac:dyDescent="0.25">
      <c r="A122"/>
      <c r="B122"/>
      <c r="C122"/>
      <c r="D122"/>
      <c r="E122"/>
    </row>
    <row r="123" spans="1:5" x14ac:dyDescent="0.25">
      <c r="A123"/>
      <c r="B123"/>
      <c r="C123"/>
      <c r="D123"/>
      <c r="E123"/>
    </row>
    <row r="124" spans="1:5" x14ac:dyDescent="0.25">
      <c r="A124"/>
      <c r="B124"/>
      <c r="C124"/>
      <c r="D124"/>
      <c r="E124"/>
    </row>
    <row r="125" spans="1:5" x14ac:dyDescent="0.25">
      <c r="A125"/>
      <c r="B125"/>
      <c r="C125"/>
      <c r="D125"/>
      <c r="E125"/>
    </row>
    <row r="126" spans="1:5" x14ac:dyDescent="0.25">
      <c r="A126"/>
      <c r="B126"/>
      <c r="C126"/>
      <c r="D126"/>
      <c r="E126"/>
    </row>
    <row r="127" spans="1:5" x14ac:dyDescent="0.25">
      <c r="A127"/>
      <c r="B127"/>
      <c r="C127"/>
      <c r="D127"/>
      <c r="E127"/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/>
  </sheetViews>
  <sheetFormatPr defaultRowHeight="12.75" x14ac:dyDescent="0.2"/>
  <cols>
    <col min="1" max="2" width="16.28515625" style="6" customWidth="1"/>
    <col min="3" max="3" width="16.7109375" style="6" customWidth="1"/>
    <col min="4" max="4" width="12.28515625" style="6" customWidth="1"/>
    <col min="5" max="5" width="16.5703125" style="6" customWidth="1"/>
    <col min="6" max="6" width="13.7109375" style="6" bestFit="1" customWidth="1"/>
    <col min="7" max="10" width="9.140625" style="6"/>
    <col min="11" max="11" width="10.28515625" style="6" bestFit="1" customWidth="1"/>
    <col min="12" max="13" width="9.140625" style="6"/>
    <col min="14" max="19" width="11.28515625" style="6" customWidth="1"/>
    <col min="20" max="16384" width="9.140625" style="6"/>
  </cols>
  <sheetData>
    <row r="1" spans="1:19" x14ac:dyDescent="0.2">
      <c r="A1" s="4" t="s">
        <v>35</v>
      </c>
      <c r="B1" s="4" t="s">
        <v>18</v>
      </c>
      <c r="C1" s="4" t="s">
        <v>24</v>
      </c>
      <c r="D1" s="4" t="s">
        <v>3</v>
      </c>
      <c r="E1" s="4" t="s">
        <v>25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26</v>
      </c>
      <c r="N1" s="4" t="s">
        <v>11</v>
      </c>
      <c r="O1" s="4" t="s">
        <v>13</v>
      </c>
      <c r="P1" s="4" t="s">
        <v>14</v>
      </c>
      <c r="Q1" s="4" t="s">
        <v>15</v>
      </c>
      <c r="R1" s="4" t="s">
        <v>27</v>
      </c>
      <c r="S1" s="4" t="s">
        <v>16</v>
      </c>
    </row>
    <row r="2" spans="1:19" ht="15" x14ac:dyDescent="0.25">
      <c r="A2" s="6" t="s">
        <v>36</v>
      </c>
      <c r="B2" s="6" t="s">
        <v>37</v>
      </c>
      <c r="C2" s="6" t="s">
        <v>71</v>
      </c>
      <c r="D2" s="5">
        <v>41791</v>
      </c>
      <c r="E2" t="s">
        <v>33</v>
      </c>
      <c r="F2" s="7">
        <v>7</v>
      </c>
      <c r="G2" s="7">
        <v>6</v>
      </c>
      <c r="H2" s="7">
        <v>0.5</v>
      </c>
      <c r="I2" s="6">
        <v>22</v>
      </c>
      <c r="J2" s="8">
        <v>3.1428571428571428</v>
      </c>
      <c r="K2" s="6">
        <v>748</v>
      </c>
      <c r="L2" s="8">
        <v>106.85714285714286</v>
      </c>
      <c r="M2" s="9">
        <v>358</v>
      </c>
      <c r="N2" s="6">
        <v>24</v>
      </c>
      <c r="O2" s="6">
        <v>40</v>
      </c>
      <c r="P2" s="6">
        <v>32</v>
      </c>
      <c r="Q2" s="6">
        <v>15</v>
      </c>
      <c r="R2" s="6">
        <v>111</v>
      </c>
      <c r="S2" s="8">
        <v>0.57657657657657657</v>
      </c>
    </row>
    <row r="3" spans="1:19" ht="15" x14ac:dyDescent="0.25">
      <c r="A3" s="6" t="s">
        <v>36</v>
      </c>
      <c r="B3" s="6" t="s">
        <v>38</v>
      </c>
      <c r="C3" s="6" t="s">
        <v>72</v>
      </c>
      <c r="D3" s="5">
        <v>41791</v>
      </c>
      <c r="E3" t="s">
        <v>29</v>
      </c>
      <c r="F3" s="7">
        <v>7.5</v>
      </c>
      <c r="G3" s="7">
        <v>6.5</v>
      </c>
      <c r="H3" s="7">
        <v>0.70000000000000018</v>
      </c>
      <c r="I3" s="6">
        <v>19</v>
      </c>
      <c r="J3" s="8">
        <v>2.5333333333333332</v>
      </c>
      <c r="K3" s="6">
        <v>646</v>
      </c>
      <c r="L3" s="8">
        <v>86.13333333333334</v>
      </c>
      <c r="M3" s="9">
        <v>323</v>
      </c>
      <c r="N3" s="6">
        <v>20</v>
      </c>
      <c r="O3" s="6">
        <v>35</v>
      </c>
      <c r="P3" s="6">
        <v>34</v>
      </c>
      <c r="Q3" s="6">
        <v>15</v>
      </c>
      <c r="R3" s="6">
        <v>104</v>
      </c>
      <c r="S3" s="8">
        <v>0.52884615384615385</v>
      </c>
    </row>
    <row r="4" spans="1:19" ht="15" x14ac:dyDescent="0.25">
      <c r="A4" s="6" t="s">
        <v>36</v>
      </c>
      <c r="B4" s="6" t="s">
        <v>39</v>
      </c>
      <c r="C4" s="6" t="s">
        <v>58</v>
      </c>
      <c r="D4" s="5">
        <v>41791</v>
      </c>
      <c r="E4" t="s">
        <v>31</v>
      </c>
      <c r="F4" s="7">
        <v>8</v>
      </c>
      <c r="G4" s="7">
        <v>7</v>
      </c>
      <c r="H4" s="7">
        <v>0.3</v>
      </c>
      <c r="I4" s="6">
        <v>16</v>
      </c>
      <c r="J4" s="8">
        <v>2</v>
      </c>
      <c r="K4" s="6">
        <v>544</v>
      </c>
      <c r="L4" s="8">
        <v>68</v>
      </c>
      <c r="M4" s="9">
        <v>310</v>
      </c>
      <c r="N4" s="6">
        <v>29</v>
      </c>
      <c r="O4" s="6">
        <v>32</v>
      </c>
      <c r="P4" s="6">
        <v>30</v>
      </c>
      <c r="Q4" s="6">
        <v>11</v>
      </c>
      <c r="R4" s="6">
        <v>102</v>
      </c>
      <c r="S4" s="8">
        <v>0.59803921568627449</v>
      </c>
    </row>
    <row r="5" spans="1:19" ht="15" x14ac:dyDescent="0.25">
      <c r="A5" s="6" t="s">
        <v>36</v>
      </c>
      <c r="B5" s="6" t="s">
        <v>40</v>
      </c>
      <c r="C5" s="6" t="s">
        <v>59</v>
      </c>
      <c r="D5" s="5">
        <v>41791</v>
      </c>
      <c r="E5" t="s">
        <v>32</v>
      </c>
      <c r="F5" s="7">
        <v>8.3000000000000007</v>
      </c>
      <c r="G5" s="7">
        <v>7.3000000000000007</v>
      </c>
      <c r="H5" s="7">
        <v>0.8</v>
      </c>
      <c r="I5" s="6">
        <v>21</v>
      </c>
      <c r="J5" s="8">
        <v>2.5301204819277108</v>
      </c>
      <c r="K5" s="6">
        <v>714</v>
      </c>
      <c r="L5" s="8">
        <v>86.024096385542165</v>
      </c>
      <c r="M5" s="9">
        <v>327</v>
      </c>
      <c r="N5" s="6">
        <v>25</v>
      </c>
      <c r="O5" s="6">
        <v>36</v>
      </c>
      <c r="P5" s="6">
        <v>33</v>
      </c>
      <c r="Q5" s="6">
        <v>12</v>
      </c>
      <c r="R5" s="6">
        <v>106</v>
      </c>
      <c r="S5" s="8">
        <v>0.57547169811320753</v>
      </c>
    </row>
    <row r="6" spans="1:19" ht="15" x14ac:dyDescent="0.25">
      <c r="A6" s="6" t="s">
        <v>36</v>
      </c>
      <c r="B6" s="6" t="s">
        <v>41</v>
      </c>
      <c r="C6" s="6" t="s">
        <v>58</v>
      </c>
      <c r="D6" s="5">
        <v>41791</v>
      </c>
      <c r="E6" t="s">
        <v>28</v>
      </c>
      <c r="F6" s="7">
        <v>7.3</v>
      </c>
      <c r="G6" s="7">
        <v>6.3</v>
      </c>
      <c r="H6" s="7">
        <v>0.2</v>
      </c>
      <c r="I6" s="6">
        <v>23</v>
      </c>
      <c r="J6" s="8">
        <v>3.1506849315068495</v>
      </c>
      <c r="K6" s="6">
        <v>782</v>
      </c>
      <c r="L6" s="8">
        <v>107.12328767123287</v>
      </c>
      <c r="M6" s="9">
        <v>367</v>
      </c>
      <c r="N6" s="6">
        <v>27</v>
      </c>
      <c r="O6" s="6">
        <v>37</v>
      </c>
      <c r="P6" s="6">
        <v>36</v>
      </c>
      <c r="Q6" s="6">
        <v>12</v>
      </c>
      <c r="R6" s="6">
        <v>112</v>
      </c>
      <c r="S6" s="8">
        <v>0.5714285714285714</v>
      </c>
    </row>
    <row r="7" spans="1:19" ht="15" x14ac:dyDescent="0.25">
      <c r="A7" s="6" t="s">
        <v>36</v>
      </c>
      <c r="B7" s="6" t="s">
        <v>42</v>
      </c>
      <c r="C7" s="6" t="s">
        <v>59</v>
      </c>
      <c r="D7" s="5">
        <v>41791</v>
      </c>
      <c r="E7" t="s">
        <v>30</v>
      </c>
      <c r="F7" s="7">
        <v>7.9</v>
      </c>
      <c r="G7" s="7">
        <v>6.9</v>
      </c>
      <c r="H7" s="7">
        <v>0.6</v>
      </c>
      <c r="I7" s="6">
        <v>24</v>
      </c>
      <c r="J7" s="8">
        <v>3.0379746835443036</v>
      </c>
      <c r="K7" s="6">
        <v>816</v>
      </c>
      <c r="L7" s="8">
        <v>103.29113924050633</v>
      </c>
      <c r="M7" s="9">
        <v>379</v>
      </c>
      <c r="N7" s="6">
        <v>23</v>
      </c>
      <c r="O7" s="6">
        <v>37</v>
      </c>
      <c r="P7" s="6">
        <v>33</v>
      </c>
      <c r="Q7" s="6">
        <v>11</v>
      </c>
      <c r="R7" s="6">
        <v>104</v>
      </c>
      <c r="S7" s="8">
        <v>0.57692307692307687</v>
      </c>
    </row>
    <row r="8" spans="1:19" ht="15" x14ac:dyDescent="0.25">
      <c r="A8" s="6" t="s">
        <v>36</v>
      </c>
      <c r="B8" s="6" t="s">
        <v>43</v>
      </c>
      <c r="C8" s="6" t="s">
        <v>58</v>
      </c>
      <c r="D8" s="5">
        <v>41791</v>
      </c>
      <c r="E8" t="s">
        <v>33</v>
      </c>
      <c r="F8" s="7">
        <v>7.6</v>
      </c>
      <c r="G8" s="7">
        <v>6.6</v>
      </c>
      <c r="H8" s="7">
        <v>0.5</v>
      </c>
      <c r="I8" s="6">
        <v>15</v>
      </c>
      <c r="J8" s="8">
        <v>1.9736842105263159</v>
      </c>
      <c r="K8" s="6">
        <v>510</v>
      </c>
      <c r="L8" s="8">
        <v>67.10526315789474</v>
      </c>
      <c r="M8" s="9">
        <v>302</v>
      </c>
      <c r="N8" s="6">
        <v>24</v>
      </c>
      <c r="O8" s="6">
        <v>37</v>
      </c>
      <c r="P8" s="6">
        <v>33</v>
      </c>
      <c r="Q8" s="6">
        <v>12</v>
      </c>
      <c r="R8" s="6">
        <v>106</v>
      </c>
      <c r="S8" s="8">
        <v>0.57547169811320753</v>
      </c>
    </row>
    <row r="9" spans="1:19" ht="15" x14ac:dyDescent="0.25">
      <c r="A9" s="6" t="s">
        <v>36</v>
      </c>
      <c r="B9" s="6" t="s">
        <v>44</v>
      </c>
      <c r="C9" s="6" t="s">
        <v>59</v>
      </c>
      <c r="D9" s="5">
        <v>41791</v>
      </c>
      <c r="E9" t="s">
        <v>29</v>
      </c>
      <c r="F9" s="7">
        <v>7</v>
      </c>
      <c r="G9" s="7">
        <v>6</v>
      </c>
      <c r="H9" s="7">
        <v>0.70000000000000018</v>
      </c>
      <c r="I9" s="6">
        <v>19</v>
      </c>
      <c r="J9" s="8">
        <v>2.7142857142857144</v>
      </c>
      <c r="K9" s="6">
        <v>646</v>
      </c>
      <c r="L9" s="8">
        <v>92.285714285714292</v>
      </c>
      <c r="M9" s="9">
        <v>380</v>
      </c>
      <c r="N9" s="6">
        <v>21</v>
      </c>
      <c r="O9" s="6">
        <v>32</v>
      </c>
      <c r="P9" s="6">
        <v>33</v>
      </c>
      <c r="Q9" s="6">
        <v>11</v>
      </c>
      <c r="R9" s="6">
        <v>97</v>
      </c>
      <c r="S9" s="8">
        <v>0.54639175257731953</v>
      </c>
    </row>
    <row r="10" spans="1:19" ht="15" x14ac:dyDescent="0.25">
      <c r="A10" s="6" t="s">
        <v>36</v>
      </c>
      <c r="B10" s="6" t="s">
        <v>45</v>
      </c>
      <c r="C10" s="6" t="s">
        <v>58</v>
      </c>
      <c r="D10" s="5">
        <v>41791</v>
      </c>
      <c r="E10" t="s">
        <v>31</v>
      </c>
      <c r="F10" s="7">
        <v>7.5</v>
      </c>
      <c r="G10" s="7">
        <v>6.5</v>
      </c>
      <c r="H10" s="7">
        <v>0.3</v>
      </c>
      <c r="I10" s="6">
        <v>20</v>
      </c>
      <c r="J10" s="8">
        <v>2.6666666666666665</v>
      </c>
      <c r="K10" s="6">
        <v>680</v>
      </c>
      <c r="L10" s="8">
        <v>90.666666666666671</v>
      </c>
      <c r="M10" s="9">
        <v>394</v>
      </c>
      <c r="N10" s="6">
        <v>30</v>
      </c>
      <c r="O10" s="6">
        <v>38</v>
      </c>
      <c r="P10" s="6">
        <v>35</v>
      </c>
      <c r="Q10" s="6">
        <v>13</v>
      </c>
      <c r="R10" s="6">
        <v>116</v>
      </c>
      <c r="S10" s="8">
        <v>0.58620689655172409</v>
      </c>
    </row>
    <row r="11" spans="1:19" ht="15" x14ac:dyDescent="0.25">
      <c r="A11" s="6" t="s">
        <v>36</v>
      </c>
      <c r="B11" s="6" t="s">
        <v>46</v>
      </c>
      <c r="C11" s="6" t="s">
        <v>59</v>
      </c>
      <c r="D11" s="5">
        <v>41791</v>
      </c>
      <c r="E11" t="s">
        <v>32</v>
      </c>
      <c r="F11" s="7">
        <v>8</v>
      </c>
      <c r="G11" s="7">
        <v>7</v>
      </c>
      <c r="H11" s="7">
        <v>0.8</v>
      </c>
      <c r="I11" s="6">
        <v>24</v>
      </c>
      <c r="J11" s="8">
        <v>3</v>
      </c>
      <c r="K11" s="6">
        <v>816</v>
      </c>
      <c r="L11" s="8">
        <v>102</v>
      </c>
      <c r="M11" s="9">
        <v>321</v>
      </c>
      <c r="N11" s="6">
        <v>27</v>
      </c>
      <c r="O11" s="6">
        <v>32</v>
      </c>
      <c r="P11" s="6">
        <v>40</v>
      </c>
      <c r="Q11" s="6">
        <v>14</v>
      </c>
      <c r="R11" s="6">
        <v>113</v>
      </c>
      <c r="S11" s="8">
        <v>0.52212389380530977</v>
      </c>
    </row>
    <row r="12" spans="1:19" ht="15" x14ac:dyDescent="0.25">
      <c r="A12" s="6" t="s">
        <v>57</v>
      </c>
      <c r="B12" s="6" t="s">
        <v>47</v>
      </c>
      <c r="C12" s="6" t="s">
        <v>58</v>
      </c>
      <c r="D12" s="5">
        <v>41791</v>
      </c>
      <c r="E12" t="s">
        <v>28</v>
      </c>
      <c r="F12" s="7">
        <v>8.3000000000000007</v>
      </c>
      <c r="G12" s="7">
        <v>7.3000000000000007</v>
      </c>
      <c r="H12" s="7">
        <v>0.2</v>
      </c>
      <c r="I12" s="6">
        <v>25</v>
      </c>
      <c r="J12" s="8">
        <v>3.012048192771084</v>
      </c>
      <c r="K12" s="6">
        <v>850</v>
      </c>
      <c r="L12" s="8">
        <v>102.40963855421685</v>
      </c>
      <c r="M12" s="9">
        <v>348</v>
      </c>
      <c r="N12" s="6">
        <v>20</v>
      </c>
      <c r="O12" s="6">
        <v>38</v>
      </c>
      <c r="P12" s="6">
        <v>30</v>
      </c>
      <c r="Q12" s="6">
        <v>10</v>
      </c>
      <c r="R12" s="6">
        <v>98</v>
      </c>
      <c r="S12" s="8">
        <v>0.59183673469387754</v>
      </c>
    </row>
    <row r="13" spans="1:19" ht="15" x14ac:dyDescent="0.25">
      <c r="A13" s="6" t="s">
        <v>57</v>
      </c>
      <c r="B13" s="6" t="s">
        <v>48</v>
      </c>
      <c r="C13" s="6" t="s">
        <v>59</v>
      </c>
      <c r="D13" s="5">
        <v>41791</v>
      </c>
      <c r="E13" t="s">
        <v>30</v>
      </c>
      <c r="F13" s="7">
        <v>7.3</v>
      </c>
      <c r="G13" s="7">
        <v>6.3</v>
      </c>
      <c r="H13" s="7">
        <v>0.6</v>
      </c>
      <c r="I13" s="6">
        <v>21</v>
      </c>
      <c r="J13" s="8">
        <v>2.8767123287671232</v>
      </c>
      <c r="K13" s="6">
        <v>714</v>
      </c>
      <c r="L13" s="8">
        <v>97.808219178082197</v>
      </c>
      <c r="M13" s="9">
        <v>381</v>
      </c>
      <c r="N13" s="6">
        <v>23</v>
      </c>
      <c r="O13" s="6">
        <v>34</v>
      </c>
      <c r="P13" s="6">
        <v>36</v>
      </c>
      <c r="Q13" s="6">
        <v>11</v>
      </c>
      <c r="R13" s="6">
        <v>104</v>
      </c>
      <c r="S13" s="8">
        <v>0.54807692307692313</v>
      </c>
    </row>
    <row r="14" spans="1:19" ht="15" x14ac:dyDescent="0.25">
      <c r="A14" s="6" t="s">
        <v>57</v>
      </c>
      <c r="B14" s="6" t="s">
        <v>49</v>
      </c>
      <c r="C14" s="6" t="s">
        <v>58</v>
      </c>
      <c r="D14" s="5">
        <v>41791</v>
      </c>
      <c r="E14" t="s">
        <v>33</v>
      </c>
      <c r="F14" s="7">
        <v>7.9</v>
      </c>
      <c r="G14" s="7">
        <v>6.9</v>
      </c>
      <c r="H14" s="7">
        <v>0.5</v>
      </c>
      <c r="I14" s="6">
        <v>24</v>
      </c>
      <c r="J14" s="8">
        <v>3.0379746835443036</v>
      </c>
      <c r="K14" s="6">
        <v>816</v>
      </c>
      <c r="L14" s="8">
        <v>103.29113924050633</v>
      </c>
      <c r="M14" s="9">
        <v>335</v>
      </c>
      <c r="N14" s="6">
        <v>28</v>
      </c>
      <c r="O14" s="6">
        <v>31</v>
      </c>
      <c r="P14" s="6">
        <v>33</v>
      </c>
      <c r="Q14" s="6">
        <v>15</v>
      </c>
      <c r="R14" s="6">
        <v>107</v>
      </c>
      <c r="S14" s="8">
        <v>0.55140186915887845</v>
      </c>
    </row>
    <row r="15" spans="1:19" ht="15" x14ac:dyDescent="0.25">
      <c r="A15" s="6" t="s">
        <v>57</v>
      </c>
      <c r="B15" s="6" t="s">
        <v>50</v>
      </c>
      <c r="C15" s="6" t="s">
        <v>59</v>
      </c>
      <c r="D15" s="5">
        <v>41791</v>
      </c>
      <c r="E15" t="s">
        <v>29</v>
      </c>
      <c r="F15" s="7">
        <v>7.6</v>
      </c>
      <c r="G15" s="7">
        <v>6.6</v>
      </c>
      <c r="H15" s="7">
        <v>0.70000000000000018</v>
      </c>
      <c r="I15" s="6">
        <v>18</v>
      </c>
      <c r="J15" s="8">
        <v>2.3684210526315792</v>
      </c>
      <c r="K15" s="6">
        <v>612</v>
      </c>
      <c r="L15" s="8">
        <v>80.526315789473685</v>
      </c>
      <c r="M15" s="9">
        <v>327</v>
      </c>
      <c r="N15" s="6">
        <v>23</v>
      </c>
      <c r="O15" s="6">
        <v>30</v>
      </c>
      <c r="P15" s="6">
        <v>33</v>
      </c>
      <c r="Q15" s="6">
        <v>11</v>
      </c>
      <c r="R15" s="6">
        <v>97</v>
      </c>
      <c r="S15" s="8">
        <v>0.54639175257731953</v>
      </c>
    </row>
    <row r="16" spans="1:19" ht="15" x14ac:dyDescent="0.25">
      <c r="A16" s="6" t="s">
        <v>57</v>
      </c>
      <c r="B16" s="6" t="s">
        <v>51</v>
      </c>
      <c r="C16" s="6" t="s">
        <v>58</v>
      </c>
      <c r="D16" s="5">
        <v>41791</v>
      </c>
      <c r="E16" t="s">
        <v>31</v>
      </c>
      <c r="F16" s="7">
        <v>7</v>
      </c>
      <c r="G16" s="7">
        <v>6</v>
      </c>
      <c r="H16" s="7">
        <v>0.3</v>
      </c>
      <c r="I16" s="6">
        <v>23</v>
      </c>
      <c r="J16" s="8">
        <v>3.2857142857142856</v>
      </c>
      <c r="K16" s="6">
        <v>782</v>
      </c>
      <c r="L16" s="8">
        <v>111.71428571428571</v>
      </c>
      <c r="M16" s="9">
        <v>369</v>
      </c>
      <c r="N16" s="6">
        <v>21</v>
      </c>
      <c r="O16" s="6">
        <v>40</v>
      </c>
      <c r="P16" s="6">
        <v>34</v>
      </c>
      <c r="Q16" s="6">
        <v>10</v>
      </c>
      <c r="R16" s="6">
        <v>105</v>
      </c>
      <c r="S16" s="8">
        <v>0.580952380952381</v>
      </c>
    </row>
    <row r="17" spans="1:19" ht="15" x14ac:dyDescent="0.25">
      <c r="A17" s="6" t="s">
        <v>57</v>
      </c>
      <c r="B17" s="6" t="s">
        <v>52</v>
      </c>
      <c r="C17" s="6" t="s">
        <v>59</v>
      </c>
      <c r="D17" s="5">
        <v>41791</v>
      </c>
      <c r="E17" t="s">
        <v>32</v>
      </c>
      <c r="F17" s="7">
        <v>7.5</v>
      </c>
      <c r="G17" s="7">
        <v>6.5</v>
      </c>
      <c r="H17" s="7">
        <v>0.8</v>
      </c>
      <c r="I17" s="6">
        <v>24</v>
      </c>
      <c r="J17" s="8">
        <v>3.2</v>
      </c>
      <c r="K17" s="6">
        <v>816</v>
      </c>
      <c r="L17" s="8">
        <v>108.8</v>
      </c>
      <c r="M17" s="9">
        <v>365</v>
      </c>
      <c r="N17" s="6">
        <v>29</v>
      </c>
      <c r="O17" s="6">
        <v>34</v>
      </c>
      <c r="P17" s="6">
        <v>36</v>
      </c>
      <c r="Q17" s="6">
        <v>14</v>
      </c>
      <c r="R17" s="6">
        <v>113</v>
      </c>
      <c r="S17" s="8">
        <v>0.55752212389380529</v>
      </c>
    </row>
    <row r="18" spans="1:19" ht="15" x14ac:dyDescent="0.25">
      <c r="A18" s="6" t="s">
        <v>57</v>
      </c>
      <c r="B18" s="6" t="s">
        <v>53</v>
      </c>
      <c r="C18" s="6" t="s">
        <v>58</v>
      </c>
      <c r="D18" s="5">
        <v>41791</v>
      </c>
      <c r="E18" t="s">
        <v>28</v>
      </c>
      <c r="F18" s="7">
        <v>8</v>
      </c>
      <c r="G18" s="7">
        <v>7</v>
      </c>
      <c r="H18" s="7">
        <v>0.2</v>
      </c>
      <c r="I18" s="6">
        <v>19</v>
      </c>
      <c r="J18" s="8">
        <v>2.375</v>
      </c>
      <c r="K18" s="6">
        <v>646</v>
      </c>
      <c r="L18" s="8">
        <v>80.75</v>
      </c>
      <c r="M18" s="9">
        <v>370</v>
      </c>
      <c r="N18" s="6">
        <v>27</v>
      </c>
      <c r="O18" s="6">
        <v>38</v>
      </c>
      <c r="P18" s="6">
        <v>33</v>
      </c>
      <c r="Q18" s="6">
        <v>14</v>
      </c>
      <c r="R18" s="6">
        <v>112</v>
      </c>
      <c r="S18" s="8">
        <v>0.5803571428571429</v>
      </c>
    </row>
    <row r="19" spans="1:19" ht="15" x14ac:dyDescent="0.25">
      <c r="A19" s="6" t="s">
        <v>57</v>
      </c>
      <c r="B19" s="6" t="s">
        <v>54</v>
      </c>
      <c r="C19" s="6" t="s">
        <v>59</v>
      </c>
      <c r="D19" s="5">
        <v>41791</v>
      </c>
      <c r="E19" t="s">
        <v>30</v>
      </c>
      <c r="F19" s="7">
        <v>8.3000000000000007</v>
      </c>
      <c r="G19" s="7">
        <v>7.3000000000000007</v>
      </c>
      <c r="H19" s="7">
        <v>0.6</v>
      </c>
      <c r="I19" s="6">
        <v>15</v>
      </c>
      <c r="J19" s="8">
        <v>1.8072289156626504</v>
      </c>
      <c r="K19" s="6">
        <v>510</v>
      </c>
      <c r="L19" s="8">
        <v>61.445783132530117</v>
      </c>
      <c r="M19" s="9">
        <v>302</v>
      </c>
      <c r="N19" s="6">
        <v>21</v>
      </c>
      <c r="O19" s="6">
        <v>34</v>
      </c>
      <c r="P19" s="6">
        <v>36</v>
      </c>
      <c r="Q19" s="6">
        <v>13</v>
      </c>
      <c r="R19" s="6">
        <v>104</v>
      </c>
      <c r="S19" s="8">
        <v>0.52884615384615385</v>
      </c>
    </row>
    <row r="20" spans="1:19" ht="15" x14ac:dyDescent="0.25">
      <c r="A20" s="6" t="s">
        <v>57</v>
      </c>
      <c r="B20" s="6" t="s">
        <v>55</v>
      </c>
      <c r="C20" s="6" t="s">
        <v>58</v>
      </c>
      <c r="D20" s="5">
        <v>41791</v>
      </c>
      <c r="E20" t="s">
        <v>33</v>
      </c>
      <c r="F20" s="7">
        <v>7.3</v>
      </c>
      <c r="G20" s="7">
        <v>6.3</v>
      </c>
      <c r="H20" s="7">
        <v>0.5</v>
      </c>
      <c r="I20" s="6">
        <v>18</v>
      </c>
      <c r="J20" s="8">
        <v>2.4657534246575343</v>
      </c>
      <c r="K20" s="6">
        <v>612</v>
      </c>
      <c r="L20" s="8">
        <v>83.835616438356169</v>
      </c>
      <c r="M20" s="9">
        <v>316</v>
      </c>
      <c r="N20" s="6">
        <v>28</v>
      </c>
      <c r="O20" s="6">
        <v>33</v>
      </c>
      <c r="P20" s="6">
        <v>34</v>
      </c>
      <c r="Q20" s="6">
        <v>11</v>
      </c>
      <c r="R20" s="6">
        <v>106</v>
      </c>
      <c r="S20" s="8">
        <v>0.57547169811320753</v>
      </c>
    </row>
    <row r="21" spans="1:19" ht="15" x14ac:dyDescent="0.25">
      <c r="A21" s="6" t="s">
        <v>57</v>
      </c>
      <c r="B21" s="6" t="s">
        <v>56</v>
      </c>
      <c r="C21" s="6" t="s">
        <v>59</v>
      </c>
      <c r="D21" s="5">
        <v>41791</v>
      </c>
      <c r="E21" t="s">
        <v>29</v>
      </c>
      <c r="F21" s="7">
        <v>7.9</v>
      </c>
      <c r="G21" s="7">
        <v>6.9</v>
      </c>
      <c r="H21" s="7">
        <v>0.70000000000000018</v>
      </c>
      <c r="I21" s="6">
        <v>25</v>
      </c>
      <c r="J21" s="8">
        <v>3.1645569620253164</v>
      </c>
      <c r="K21" s="6">
        <v>850</v>
      </c>
      <c r="L21" s="8">
        <v>107.59493670886076</v>
      </c>
      <c r="M21" s="9">
        <v>330</v>
      </c>
      <c r="N21" s="6">
        <v>24</v>
      </c>
      <c r="O21" s="6">
        <v>32</v>
      </c>
      <c r="P21" s="6">
        <v>30</v>
      </c>
      <c r="Q21" s="6">
        <v>10</v>
      </c>
      <c r="R21" s="6">
        <v>96</v>
      </c>
      <c r="S21" s="8">
        <v>0.58333333333333337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7109375" bestFit="1" customWidth="1"/>
    <col min="2" max="2" width="9.7109375" customWidth="1"/>
    <col min="3" max="3" width="14.85546875" bestFit="1" customWidth="1"/>
    <col min="4" max="4" width="18" bestFit="1" customWidth="1"/>
    <col min="5" max="5" width="10.42578125" bestFit="1" customWidth="1"/>
    <col min="6" max="6" width="9.5703125" bestFit="1" customWidth="1"/>
    <col min="7" max="7" width="14.7109375" bestFit="1" customWidth="1"/>
    <col min="8" max="8" width="12.28515625" bestFit="1" customWidth="1"/>
    <col min="9" max="9" width="13.7109375" bestFit="1" customWidth="1"/>
    <col min="10" max="10" width="12.7109375" bestFit="1" customWidth="1"/>
    <col min="11" max="11" width="10.5703125" bestFit="1" customWidth="1"/>
    <col min="12" max="12" width="14.85546875" bestFit="1" customWidth="1"/>
    <col min="13" max="13" width="16.140625" bestFit="1" customWidth="1"/>
    <col min="14" max="14" width="18.42578125" bestFit="1" customWidth="1"/>
    <col min="15" max="15" width="24" bestFit="1" customWidth="1"/>
    <col min="16" max="16" width="29.7109375" bestFit="1" customWidth="1"/>
    <col min="17" max="17" width="26.7109375" bestFit="1" customWidth="1"/>
    <col min="18" max="18" width="19.42578125" bestFit="1" customWidth="1"/>
    <col min="19" max="19" width="19" bestFit="1" customWidth="1"/>
    <col min="20" max="20" width="18" bestFit="1" customWidth="1"/>
    <col min="21" max="24" width="10.28515625" customWidth="1"/>
    <col min="25" max="25" width="23.42578125" customWidth="1"/>
    <col min="26" max="26" width="10.28515625" customWidth="1"/>
  </cols>
  <sheetData>
    <row r="1" spans="1:26" s="18" customFormat="1" x14ac:dyDescent="0.25">
      <c r="A1" s="19" t="s">
        <v>1</v>
      </c>
      <c r="B1" s="19" t="s">
        <v>107</v>
      </c>
      <c r="C1" s="19" t="s">
        <v>18</v>
      </c>
      <c r="D1" s="20" t="s">
        <v>73</v>
      </c>
      <c r="E1" s="20" t="s">
        <v>74</v>
      </c>
      <c r="F1" s="20" t="s">
        <v>75</v>
      </c>
      <c r="G1" s="20" t="s">
        <v>76</v>
      </c>
      <c r="H1" s="20" t="s">
        <v>77</v>
      </c>
      <c r="I1" s="20" t="s">
        <v>78</v>
      </c>
      <c r="J1" s="21" t="s">
        <v>79</v>
      </c>
      <c r="K1" s="21" t="s">
        <v>81</v>
      </c>
      <c r="L1" s="21" t="s">
        <v>80</v>
      </c>
      <c r="M1" s="21" t="s">
        <v>98</v>
      </c>
      <c r="N1" s="21" t="s">
        <v>82</v>
      </c>
      <c r="O1" s="22" t="s">
        <v>83</v>
      </c>
      <c r="P1" s="22" t="s">
        <v>100</v>
      </c>
      <c r="Q1" s="22" t="s">
        <v>84</v>
      </c>
      <c r="R1" s="22" t="s">
        <v>85</v>
      </c>
      <c r="S1" s="22" t="s">
        <v>86</v>
      </c>
      <c r="T1" s="22" t="s">
        <v>87</v>
      </c>
      <c r="U1" s="23" t="s">
        <v>11</v>
      </c>
      <c r="V1" s="23" t="s">
        <v>13</v>
      </c>
      <c r="W1" s="23" t="s">
        <v>14</v>
      </c>
      <c r="X1" s="23" t="s">
        <v>15</v>
      </c>
      <c r="Y1" s="23" t="s">
        <v>109</v>
      </c>
      <c r="Z1" s="23" t="s">
        <v>16</v>
      </c>
    </row>
    <row r="2" spans="1:26" x14ac:dyDescent="0.25">
      <c r="A2" s="15" t="s">
        <v>108</v>
      </c>
      <c r="B2" s="16">
        <f ca="1">TODAY()-5</f>
        <v>41889</v>
      </c>
      <c r="C2" s="6" t="s">
        <v>37</v>
      </c>
      <c r="D2">
        <f ca="1">RANDBETWEEN(100,120)</f>
        <v>104</v>
      </c>
      <c r="E2">
        <f ca="1">RANDBETWEEN(70,80)</f>
        <v>73</v>
      </c>
      <c r="F2">
        <f ca="1">D2-E2</f>
        <v>31</v>
      </c>
      <c r="G2">
        <f ca="1">RANDBETWEEN(70,80)</f>
        <v>72</v>
      </c>
      <c r="H2">
        <f ca="1">D2-G2-I2</f>
        <v>24</v>
      </c>
      <c r="I2">
        <f ca="1">RANDBETWEEN(5,10)</f>
        <v>8</v>
      </c>
      <c r="J2">
        <f ca="1">RANDBETWEEN(10,15)</f>
        <v>13</v>
      </c>
      <c r="K2">
        <f ca="1">RANDBETWEEN(20,30)</f>
        <v>28</v>
      </c>
      <c r="L2">
        <f t="shared" ref="L2:L33" ca="1" si="0">D2-SUM(J2:K2)</f>
        <v>63</v>
      </c>
      <c r="M2" s="17">
        <f ca="1">H2/D2</f>
        <v>0.23076923076923078</v>
      </c>
      <c r="N2" s="17">
        <f ca="1">G2/D2</f>
        <v>0.69230769230769229</v>
      </c>
      <c r="O2">
        <f ca="1">RANDBETWEEN(80,100)</f>
        <v>96</v>
      </c>
      <c r="P2">
        <f ca="1">RANDBETWEEN(8,10)</f>
        <v>9</v>
      </c>
      <c r="Q2">
        <f ca="1">RANDBETWEEN(280,300)</f>
        <v>293</v>
      </c>
      <c r="R2">
        <f ca="1">RANDBETWEEN(80,100)</f>
        <v>82</v>
      </c>
      <c r="S2">
        <f ca="1">RANDBETWEEN(50,80)</f>
        <v>51</v>
      </c>
      <c r="T2">
        <f ca="1">RANDBETWEEN(50,80)</f>
        <v>68</v>
      </c>
      <c r="U2">
        <f ca="1">RANDBETWEEN(10,15)</f>
        <v>10</v>
      </c>
      <c r="V2">
        <f ca="1">RANDBETWEEN(20,30)</f>
        <v>26</v>
      </c>
      <c r="W2">
        <f ca="1">RANDBETWEEN(20,30)</f>
        <v>23</v>
      </c>
      <c r="X2">
        <f ca="1">RANDBETWEEN(10,15)</f>
        <v>12</v>
      </c>
      <c r="Y2">
        <f ca="1">SUM(U2:X2)</f>
        <v>71</v>
      </c>
      <c r="Z2" s="17">
        <f ca="1">SUM(U2:V2)/Y2</f>
        <v>0.50704225352112675</v>
      </c>
    </row>
    <row r="3" spans="1:26" x14ac:dyDescent="0.25">
      <c r="A3" s="15" t="s">
        <v>108</v>
      </c>
      <c r="B3" s="16">
        <f t="shared" ref="B3:B21" ca="1" si="1">TODAY()-5</f>
        <v>41889</v>
      </c>
      <c r="C3" s="6" t="s">
        <v>38</v>
      </c>
      <c r="D3">
        <f ca="1">RANDBETWEEN(100,120)</f>
        <v>120</v>
      </c>
      <c r="E3">
        <f t="shared" ref="E3:E66" ca="1" si="2">RANDBETWEEN(70,80)</f>
        <v>71</v>
      </c>
      <c r="F3">
        <f t="shared" ref="F3:F21" ca="1" si="3">D3-E3</f>
        <v>49</v>
      </c>
      <c r="G3">
        <f t="shared" ref="G3:G66" ca="1" si="4">RANDBETWEEN(70,80)</f>
        <v>70</v>
      </c>
      <c r="H3">
        <f t="shared" ref="H3:H21" ca="1" si="5">D3-G3-I3</f>
        <v>45</v>
      </c>
      <c r="I3">
        <f t="shared" ref="I3:I66" ca="1" si="6">RANDBETWEEN(5,10)</f>
        <v>5</v>
      </c>
      <c r="J3">
        <f t="shared" ref="J3:J66" ca="1" si="7">RANDBETWEEN(10,15)</f>
        <v>12</v>
      </c>
      <c r="K3">
        <f t="shared" ref="K3:K66" ca="1" si="8">RANDBETWEEN(20,30)</f>
        <v>22</v>
      </c>
      <c r="L3">
        <f t="shared" ca="1" si="0"/>
        <v>86</v>
      </c>
      <c r="M3" s="17">
        <f t="shared" ref="M3:M21" ca="1" si="9">H3/D3</f>
        <v>0.375</v>
      </c>
      <c r="N3" s="17">
        <f t="shared" ref="N3:N21" ca="1" si="10">G3/D3</f>
        <v>0.58333333333333337</v>
      </c>
      <c r="O3">
        <f t="shared" ref="O3:O66" ca="1" si="11">RANDBETWEEN(80,100)</f>
        <v>94</v>
      </c>
      <c r="P3">
        <f t="shared" ref="P3:P66" ca="1" si="12">RANDBETWEEN(8,10)</f>
        <v>10</v>
      </c>
      <c r="Q3">
        <f t="shared" ref="Q3:Q66" ca="1" si="13">RANDBETWEEN(280,300)</f>
        <v>292</v>
      </c>
      <c r="R3">
        <f t="shared" ref="R3:R66" ca="1" si="14">RANDBETWEEN(80,100)</f>
        <v>92</v>
      </c>
      <c r="S3">
        <f t="shared" ref="S3:T22" ca="1" si="15">RANDBETWEEN(50,80)</f>
        <v>68</v>
      </c>
      <c r="T3">
        <f t="shared" ca="1" si="15"/>
        <v>62</v>
      </c>
      <c r="U3">
        <f t="shared" ref="U3:U66" ca="1" si="16">RANDBETWEEN(10,15)</f>
        <v>15</v>
      </c>
      <c r="V3">
        <f t="shared" ref="V3:W22" ca="1" si="17">RANDBETWEEN(20,30)</f>
        <v>24</v>
      </c>
      <c r="W3">
        <f t="shared" ca="1" si="17"/>
        <v>30</v>
      </c>
      <c r="X3">
        <f t="shared" ref="X3:X66" ca="1" si="18">RANDBETWEEN(10,15)</f>
        <v>15</v>
      </c>
      <c r="Y3">
        <f t="shared" ref="Y3:Y21" ca="1" si="19">SUM(U3:X3)</f>
        <v>84</v>
      </c>
      <c r="Z3" s="17">
        <f t="shared" ref="Z3:Z21" ca="1" si="20">SUM(U3:V3)/Y3</f>
        <v>0.4642857142857143</v>
      </c>
    </row>
    <row r="4" spans="1:26" x14ac:dyDescent="0.25">
      <c r="A4" s="15" t="s">
        <v>108</v>
      </c>
      <c r="B4" s="16">
        <f t="shared" ca="1" si="1"/>
        <v>41889</v>
      </c>
      <c r="C4" s="6" t="s">
        <v>39</v>
      </c>
      <c r="D4">
        <f t="shared" ref="D4:D66" ca="1" si="21">RANDBETWEEN(100,120)</f>
        <v>110</v>
      </c>
      <c r="E4">
        <f t="shared" ca="1" si="2"/>
        <v>72</v>
      </c>
      <c r="F4">
        <f t="shared" ca="1" si="3"/>
        <v>38</v>
      </c>
      <c r="G4">
        <f t="shared" ca="1" si="4"/>
        <v>77</v>
      </c>
      <c r="H4">
        <f t="shared" ca="1" si="5"/>
        <v>25</v>
      </c>
      <c r="I4">
        <f t="shared" ca="1" si="6"/>
        <v>8</v>
      </c>
      <c r="J4">
        <f t="shared" ca="1" si="7"/>
        <v>12</v>
      </c>
      <c r="K4">
        <f t="shared" ca="1" si="8"/>
        <v>25</v>
      </c>
      <c r="L4">
        <f t="shared" ca="1" si="0"/>
        <v>73</v>
      </c>
      <c r="M4" s="17">
        <f t="shared" ca="1" si="9"/>
        <v>0.22727272727272727</v>
      </c>
      <c r="N4" s="17">
        <f t="shared" ca="1" si="10"/>
        <v>0.7</v>
      </c>
      <c r="O4">
        <f t="shared" ca="1" si="11"/>
        <v>93</v>
      </c>
      <c r="P4">
        <f t="shared" ca="1" si="12"/>
        <v>9</v>
      </c>
      <c r="Q4">
        <f t="shared" ca="1" si="13"/>
        <v>297</v>
      </c>
      <c r="R4">
        <f t="shared" ca="1" si="14"/>
        <v>92</v>
      </c>
      <c r="S4">
        <f t="shared" ca="1" si="15"/>
        <v>74</v>
      </c>
      <c r="T4">
        <f t="shared" ca="1" si="15"/>
        <v>52</v>
      </c>
      <c r="U4">
        <f t="shared" ca="1" si="16"/>
        <v>14</v>
      </c>
      <c r="V4">
        <f t="shared" ca="1" si="17"/>
        <v>23</v>
      </c>
      <c r="W4">
        <f t="shared" ca="1" si="17"/>
        <v>20</v>
      </c>
      <c r="X4">
        <f t="shared" ca="1" si="18"/>
        <v>13</v>
      </c>
      <c r="Y4">
        <f t="shared" ca="1" si="19"/>
        <v>70</v>
      </c>
      <c r="Z4" s="17">
        <f t="shared" ca="1" si="20"/>
        <v>0.52857142857142858</v>
      </c>
    </row>
    <row r="5" spans="1:26" x14ac:dyDescent="0.25">
      <c r="A5" s="15" t="s">
        <v>108</v>
      </c>
      <c r="B5" s="16">
        <f t="shared" ca="1" si="1"/>
        <v>41889</v>
      </c>
      <c r="C5" s="6" t="s">
        <v>40</v>
      </c>
      <c r="D5">
        <f t="shared" ca="1" si="21"/>
        <v>107</v>
      </c>
      <c r="E5">
        <f t="shared" ca="1" si="2"/>
        <v>74</v>
      </c>
      <c r="F5">
        <f t="shared" ca="1" si="3"/>
        <v>33</v>
      </c>
      <c r="G5">
        <f t="shared" ca="1" si="4"/>
        <v>76</v>
      </c>
      <c r="H5">
        <f t="shared" ca="1" si="5"/>
        <v>22</v>
      </c>
      <c r="I5">
        <f t="shared" ca="1" si="6"/>
        <v>9</v>
      </c>
      <c r="J5">
        <f t="shared" ca="1" si="7"/>
        <v>14</v>
      </c>
      <c r="K5">
        <f t="shared" ca="1" si="8"/>
        <v>30</v>
      </c>
      <c r="L5">
        <f t="shared" ca="1" si="0"/>
        <v>63</v>
      </c>
      <c r="M5" s="17">
        <f t="shared" ca="1" si="9"/>
        <v>0.20560747663551401</v>
      </c>
      <c r="N5" s="17">
        <f t="shared" ca="1" si="10"/>
        <v>0.71028037383177567</v>
      </c>
      <c r="O5">
        <f t="shared" ca="1" si="11"/>
        <v>88</v>
      </c>
      <c r="P5">
        <f t="shared" ca="1" si="12"/>
        <v>10</v>
      </c>
      <c r="Q5">
        <f t="shared" ca="1" si="13"/>
        <v>284</v>
      </c>
      <c r="R5">
        <f t="shared" ca="1" si="14"/>
        <v>82</v>
      </c>
      <c r="S5">
        <f t="shared" ca="1" si="15"/>
        <v>58</v>
      </c>
      <c r="T5">
        <f t="shared" ca="1" si="15"/>
        <v>52</v>
      </c>
      <c r="U5">
        <f t="shared" ca="1" si="16"/>
        <v>13</v>
      </c>
      <c r="V5">
        <f t="shared" ca="1" si="17"/>
        <v>30</v>
      </c>
      <c r="W5">
        <f t="shared" ca="1" si="17"/>
        <v>21</v>
      </c>
      <c r="X5">
        <f t="shared" ca="1" si="18"/>
        <v>10</v>
      </c>
      <c r="Y5">
        <f t="shared" ca="1" si="19"/>
        <v>74</v>
      </c>
      <c r="Z5" s="17">
        <f t="shared" ca="1" si="20"/>
        <v>0.58108108108108103</v>
      </c>
    </row>
    <row r="6" spans="1:26" x14ac:dyDescent="0.25">
      <c r="A6" s="15" t="s">
        <v>108</v>
      </c>
      <c r="B6" s="16">
        <f t="shared" ca="1" si="1"/>
        <v>41889</v>
      </c>
      <c r="C6" s="6" t="s">
        <v>41</v>
      </c>
      <c r="D6">
        <f t="shared" ca="1" si="21"/>
        <v>109</v>
      </c>
      <c r="E6">
        <f t="shared" ca="1" si="2"/>
        <v>73</v>
      </c>
      <c r="F6">
        <f t="shared" ca="1" si="3"/>
        <v>36</v>
      </c>
      <c r="G6">
        <f t="shared" ca="1" si="4"/>
        <v>74</v>
      </c>
      <c r="H6">
        <f t="shared" ca="1" si="5"/>
        <v>26</v>
      </c>
      <c r="I6">
        <f t="shared" ca="1" si="6"/>
        <v>9</v>
      </c>
      <c r="J6">
        <f t="shared" ca="1" si="7"/>
        <v>12</v>
      </c>
      <c r="K6">
        <f t="shared" ca="1" si="8"/>
        <v>25</v>
      </c>
      <c r="L6">
        <f t="shared" ca="1" si="0"/>
        <v>72</v>
      </c>
      <c r="M6" s="17">
        <f t="shared" ca="1" si="9"/>
        <v>0.23853211009174313</v>
      </c>
      <c r="N6" s="17">
        <f t="shared" ca="1" si="10"/>
        <v>0.67889908256880738</v>
      </c>
      <c r="O6">
        <f t="shared" ca="1" si="11"/>
        <v>90</v>
      </c>
      <c r="P6">
        <f t="shared" ca="1" si="12"/>
        <v>9</v>
      </c>
      <c r="Q6">
        <f t="shared" ca="1" si="13"/>
        <v>297</v>
      </c>
      <c r="R6">
        <f t="shared" ca="1" si="14"/>
        <v>86</v>
      </c>
      <c r="S6">
        <f t="shared" ca="1" si="15"/>
        <v>56</v>
      </c>
      <c r="T6">
        <f t="shared" ca="1" si="15"/>
        <v>51</v>
      </c>
      <c r="U6">
        <f t="shared" ca="1" si="16"/>
        <v>12</v>
      </c>
      <c r="V6">
        <f t="shared" ca="1" si="17"/>
        <v>29</v>
      </c>
      <c r="W6">
        <f t="shared" ca="1" si="17"/>
        <v>28</v>
      </c>
      <c r="X6">
        <f t="shared" ca="1" si="18"/>
        <v>14</v>
      </c>
      <c r="Y6">
        <f t="shared" ca="1" si="19"/>
        <v>83</v>
      </c>
      <c r="Z6" s="17">
        <f t="shared" ca="1" si="20"/>
        <v>0.49397590361445781</v>
      </c>
    </row>
    <row r="7" spans="1:26" x14ac:dyDescent="0.25">
      <c r="A7" s="15" t="s">
        <v>108</v>
      </c>
      <c r="B7" s="16">
        <f t="shared" ca="1" si="1"/>
        <v>41889</v>
      </c>
      <c r="C7" s="6" t="s">
        <v>42</v>
      </c>
      <c r="D7">
        <f t="shared" ca="1" si="21"/>
        <v>110</v>
      </c>
      <c r="E7">
        <f t="shared" ca="1" si="2"/>
        <v>75</v>
      </c>
      <c r="F7">
        <f t="shared" ca="1" si="3"/>
        <v>35</v>
      </c>
      <c r="G7">
        <f t="shared" ca="1" si="4"/>
        <v>80</v>
      </c>
      <c r="H7">
        <f t="shared" ca="1" si="5"/>
        <v>21</v>
      </c>
      <c r="I7">
        <f t="shared" ca="1" si="6"/>
        <v>9</v>
      </c>
      <c r="J7">
        <f t="shared" ca="1" si="7"/>
        <v>11</v>
      </c>
      <c r="K7">
        <f t="shared" ca="1" si="8"/>
        <v>24</v>
      </c>
      <c r="L7">
        <f t="shared" ca="1" si="0"/>
        <v>75</v>
      </c>
      <c r="M7" s="17">
        <f t="shared" ca="1" si="9"/>
        <v>0.19090909090909092</v>
      </c>
      <c r="N7" s="17">
        <f t="shared" ca="1" si="10"/>
        <v>0.72727272727272729</v>
      </c>
      <c r="O7">
        <f t="shared" ca="1" si="11"/>
        <v>89</v>
      </c>
      <c r="P7">
        <f t="shared" ca="1" si="12"/>
        <v>10</v>
      </c>
      <c r="Q7">
        <f t="shared" ca="1" si="13"/>
        <v>296</v>
      </c>
      <c r="R7">
        <f t="shared" ca="1" si="14"/>
        <v>93</v>
      </c>
      <c r="S7">
        <f t="shared" ca="1" si="15"/>
        <v>79</v>
      </c>
      <c r="T7">
        <f t="shared" ca="1" si="15"/>
        <v>79</v>
      </c>
      <c r="U7">
        <f t="shared" ca="1" si="16"/>
        <v>10</v>
      </c>
      <c r="V7">
        <f t="shared" ca="1" si="17"/>
        <v>29</v>
      </c>
      <c r="W7">
        <f t="shared" ca="1" si="17"/>
        <v>24</v>
      </c>
      <c r="X7">
        <f t="shared" ca="1" si="18"/>
        <v>11</v>
      </c>
      <c r="Y7">
        <f t="shared" ca="1" si="19"/>
        <v>74</v>
      </c>
      <c r="Z7" s="17">
        <f t="shared" ca="1" si="20"/>
        <v>0.52702702702702697</v>
      </c>
    </row>
    <row r="8" spans="1:26" x14ac:dyDescent="0.25">
      <c r="A8" s="15" t="s">
        <v>108</v>
      </c>
      <c r="B8" s="16">
        <f t="shared" ca="1" si="1"/>
        <v>41889</v>
      </c>
      <c r="C8" s="6" t="s">
        <v>43</v>
      </c>
      <c r="D8">
        <f t="shared" ca="1" si="21"/>
        <v>107</v>
      </c>
      <c r="E8">
        <f t="shared" ca="1" si="2"/>
        <v>75</v>
      </c>
      <c r="F8">
        <f t="shared" ca="1" si="3"/>
        <v>32</v>
      </c>
      <c r="G8">
        <f t="shared" ca="1" si="4"/>
        <v>75</v>
      </c>
      <c r="H8">
        <f t="shared" ca="1" si="5"/>
        <v>24</v>
      </c>
      <c r="I8">
        <f t="shared" ca="1" si="6"/>
        <v>8</v>
      </c>
      <c r="J8">
        <f t="shared" ca="1" si="7"/>
        <v>14</v>
      </c>
      <c r="K8">
        <f t="shared" ca="1" si="8"/>
        <v>25</v>
      </c>
      <c r="L8">
        <f t="shared" ca="1" si="0"/>
        <v>68</v>
      </c>
      <c r="M8" s="17">
        <f t="shared" ca="1" si="9"/>
        <v>0.22429906542056074</v>
      </c>
      <c r="N8" s="17">
        <f t="shared" ca="1" si="10"/>
        <v>0.7009345794392523</v>
      </c>
      <c r="O8">
        <f t="shared" ca="1" si="11"/>
        <v>100</v>
      </c>
      <c r="P8">
        <f t="shared" ca="1" si="12"/>
        <v>8</v>
      </c>
      <c r="Q8">
        <f t="shared" ca="1" si="13"/>
        <v>292</v>
      </c>
      <c r="R8">
        <f t="shared" ca="1" si="14"/>
        <v>82</v>
      </c>
      <c r="S8">
        <f t="shared" ca="1" si="15"/>
        <v>70</v>
      </c>
      <c r="T8">
        <f t="shared" ca="1" si="15"/>
        <v>74</v>
      </c>
      <c r="U8">
        <f t="shared" ca="1" si="16"/>
        <v>12</v>
      </c>
      <c r="V8">
        <f t="shared" ca="1" si="17"/>
        <v>25</v>
      </c>
      <c r="W8">
        <f t="shared" ca="1" si="17"/>
        <v>23</v>
      </c>
      <c r="X8">
        <f t="shared" ca="1" si="18"/>
        <v>10</v>
      </c>
      <c r="Y8">
        <f t="shared" ca="1" si="19"/>
        <v>70</v>
      </c>
      <c r="Z8" s="17">
        <f t="shared" ca="1" si="20"/>
        <v>0.52857142857142858</v>
      </c>
    </row>
    <row r="9" spans="1:26" x14ac:dyDescent="0.25">
      <c r="A9" s="15" t="s">
        <v>108</v>
      </c>
      <c r="B9" s="16">
        <f t="shared" ca="1" si="1"/>
        <v>41889</v>
      </c>
      <c r="C9" s="6" t="s">
        <v>44</v>
      </c>
      <c r="D9">
        <f t="shared" ca="1" si="21"/>
        <v>107</v>
      </c>
      <c r="E9">
        <f t="shared" ca="1" si="2"/>
        <v>72</v>
      </c>
      <c r="F9">
        <f t="shared" ca="1" si="3"/>
        <v>35</v>
      </c>
      <c r="G9">
        <f t="shared" ca="1" si="4"/>
        <v>71</v>
      </c>
      <c r="H9">
        <f t="shared" ca="1" si="5"/>
        <v>29</v>
      </c>
      <c r="I9">
        <f t="shared" ca="1" si="6"/>
        <v>7</v>
      </c>
      <c r="J9">
        <f t="shared" ca="1" si="7"/>
        <v>12</v>
      </c>
      <c r="K9">
        <f t="shared" ca="1" si="8"/>
        <v>24</v>
      </c>
      <c r="L9">
        <f t="shared" ca="1" si="0"/>
        <v>71</v>
      </c>
      <c r="M9" s="17">
        <f t="shared" ca="1" si="9"/>
        <v>0.27102803738317754</v>
      </c>
      <c r="N9" s="17">
        <f t="shared" ca="1" si="10"/>
        <v>0.66355140186915884</v>
      </c>
      <c r="O9">
        <f t="shared" ca="1" si="11"/>
        <v>85</v>
      </c>
      <c r="P9">
        <f t="shared" ca="1" si="12"/>
        <v>8</v>
      </c>
      <c r="Q9">
        <f t="shared" ca="1" si="13"/>
        <v>287</v>
      </c>
      <c r="R9">
        <f t="shared" ca="1" si="14"/>
        <v>93</v>
      </c>
      <c r="S9">
        <f t="shared" ca="1" si="15"/>
        <v>71</v>
      </c>
      <c r="T9">
        <f t="shared" ca="1" si="15"/>
        <v>73</v>
      </c>
      <c r="U9">
        <f t="shared" ca="1" si="16"/>
        <v>11</v>
      </c>
      <c r="V9">
        <f t="shared" ca="1" si="17"/>
        <v>21</v>
      </c>
      <c r="W9">
        <f t="shared" ca="1" si="17"/>
        <v>20</v>
      </c>
      <c r="X9">
        <f t="shared" ca="1" si="18"/>
        <v>14</v>
      </c>
      <c r="Y9">
        <f t="shared" ca="1" si="19"/>
        <v>66</v>
      </c>
      <c r="Z9" s="17">
        <f t="shared" ca="1" si="20"/>
        <v>0.48484848484848486</v>
      </c>
    </row>
    <row r="10" spans="1:26" x14ac:dyDescent="0.25">
      <c r="A10" s="15" t="s">
        <v>108</v>
      </c>
      <c r="B10" s="16">
        <f t="shared" ca="1" si="1"/>
        <v>41889</v>
      </c>
      <c r="C10" s="6" t="s">
        <v>45</v>
      </c>
      <c r="D10">
        <f t="shared" ca="1" si="21"/>
        <v>113</v>
      </c>
      <c r="E10">
        <f t="shared" ca="1" si="2"/>
        <v>71</v>
      </c>
      <c r="F10">
        <f t="shared" ca="1" si="3"/>
        <v>42</v>
      </c>
      <c r="G10">
        <f t="shared" ca="1" si="4"/>
        <v>72</v>
      </c>
      <c r="H10">
        <f t="shared" ca="1" si="5"/>
        <v>34</v>
      </c>
      <c r="I10">
        <f t="shared" ca="1" si="6"/>
        <v>7</v>
      </c>
      <c r="J10">
        <f t="shared" ca="1" si="7"/>
        <v>11</v>
      </c>
      <c r="K10">
        <f t="shared" ca="1" si="8"/>
        <v>28</v>
      </c>
      <c r="L10">
        <f t="shared" ca="1" si="0"/>
        <v>74</v>
      </c>
      <c r="M10" s="17">
        <f t="shared" ca="1" si="9"/>
        <v>0.30088495575221241</v>
      </c>
      <c r="N10" s="17">
        <f t="shared" ca="1" si="10"/>
        <v>0.63716814159292035</v>
      </c>
      <c r="O10">
        <f t="shared" ca="1" si="11"/>
        <v>88</v>
      </c>
      <c r="P10">
        <f t="shared" ca="1" si="12"/>
        <v>9</v>
      </c>
      <c r="Q10">
        <f t="shared" ca="1" si="13"/>
        <v>282</v>
      </c>
      <c r="R10">
        <f t="shared" ca="1" si="14"/>
        <v>81</v>
      </c>
      <c r="S10">
        <f t="shared" ca="1" si="15"/>
        <v>77</v>
      </c>
      <c r="T10">
        <f t="shared" ca="1" si="15"/>
        <v>74</v>
      </c>
      <c r="U10">
        <f t="shared" ca="1" si="16"/>
        <v>10</v>
      </c>
      <c r="V10">
        <f t="shared" ca="1" si="17"/>
        <v>25</v>
      </c>
      <c r="W10">
        <f t="shared" ca="1" si="17"/>
        <v>20</v>
      </c>
      <c r="X10">
        <f t="shared" ca="1" si="18"/>
        <v>14</v>
      </c>
      <c r="Y10">
        <f t="shared" ca="1" si="19"/>
        <v>69</v>
      </c>
      <c r="Z10" s="17">
        <f t="shared" ca="1" si="20"/>
        <v>0.50724637681159424</v>
      </c>
    </row>
    <row r="11" spans="1:26" x14ac:dyDescent="0.25">
      <c r="A11" s="15" t="s">
        <v>108</v>
      </c>
      <c r="B11" s="16">
        <f t="shared" ca="1" si="1"/>
        <v>41889</v>
      </c>
      <c r="C11" s="6" t="s">
        <v>46</v>
      </c>
      <c r="D11">
        <f t="shared" ca="1" si="21"/>
        <v>104</v>
      </c>
      <c r="E11">
        <f t="shared" ca="1" si="2"/>
        <v>76</v>
      </c>
      <c r="F11">
        <f t="shared" ca="1" si="3"/>
        <v>28</v>
      </c>
      <c r="G11">
        <f t="shared" ca="1" si="4"/>
        <v>79</v>
      </c>
      <c r="H11">
        <f t="shared" ca="1" si="5"/>
        <v>19</v>
      </c>
      <c r="I11">
        <f t="shared" ca="1" si="6"/>
        <v>6</v>
      </c>
      <c r="J11">
        <f t="shared" ca="1" si="7"/>
        <v>14</v>
      </c>
      <c r="K11">
        <f t="shared" ca="1" si="8"/>
        <v>20</v>
      </c>
      <c r="L11">
        <f t="shared" ca="1" si="0"/>
        <v>70</v>
      </c>
      <c r="M11" s="17">
        <f t="shared" ca="1" si="9"/>
        <v>0.18269230769230768</v>
      </c>
      <c r="N11" s="17">
        <f t="shared" ca="1" si="10"/>
        <v>0.75961538461538458</v>
      </c>
      <c r="O11">
        <f t="shared" ca="1" si="11"/>
        <v>91</v>
      </c>
      <c r="P11">
        <f t="shared" ca="1" si="12"/>
        <v>9</v>
      </c>
      <c r="Q11">
        <f t="shared" ca="1" si="13"/>
        <v>297</v>
      </c>
      <c r="R11">
        <f t="shared" ca="1" si="14"/>
        <v>93</v>
      </c>
      <c r="S11">
        <f t="shared" ca="1" si="15"/>
        <v>77</v>
      </c>
      <c r="T11">
        <f t="shared" ca="1" si="15"/>
        <v>76</v>
      </c>
      <c r="U11">
        <f t="shared" ca="1" si="16"/>
        <v>12</v>
      </c>
      <c r="V11">
        <f t="shared" ca="1" si="17"/>
        <v>20</v>
      </c>
      <c r="W11">
        <f t="shared" ca="1" si="17"/>
        <v>29</v>
      </c>
      <c r="X11">
        <f t="shared" ca="1" si="18"/>
        <v>15</v>
      </c>
      <c r="Y11">
        <f t="shared" ca="1" si="19"/>
        <v>76</v>
      </c>
      <c r="Z11" s="17">
        <f t="shared" ca="1" si="20"/>
        <v>0.42105263157894735</v>
      </c>
    </row>
    <row r="12" spans="1:26" x14ac:dyDescent="0.25">
      <c r="A12" s="15" t="s">
        <v>108</v>
      </c>
      <c r="B12" s="16">
        <f t="shared" ca="1" si="1"/>
        <v>41889</v>
      </c>
      <c r="C12" s="6" t="s">
        <v>47</v>
      </c>
      <c r="D12">
        <f t="shared" ca="1" si="21"/>
        <v>116</v>
      </c>
      <c r="E12">
        <f t="shared" ca="1" si="2"/>
        <v>80</v>
      </c>
      <c r="F12">
        <f t="shared" ca="1" si="3"/>
        <v>36</v>
      </c>
      <c r="G12">
        <f t="shared" ca="1" si="4"/>
        <v>70</v>
      </c>
      <c r="H12">
        <f t="shared" ca="1" si="5"/>
        <v>40</v>
      </c>
      <c r="I12">
        <f t="shared" ca="1" si="6"/>
        <v>6</v>
      </c>
      <c r="J12">
        <f t="shared" ca="1" si="7"/>
        <v>12</v>
      </c>
      <c r="K12">
        <f t="shared" ca="1" si="8"/>
        <v>27</v>
      </c>
      <c r="L12">
        <f t="shared" ca="1" si="0"/>
        <v>77</v>
      </c>
      <c r="M12" s="17">
        <f t="shared" ca="1" si="9"/>
        <v>0.34482758620689657</v>
      </c>
      <c r="N12" s="17">
        <f t="shared" ca="1" si="10"/>
        <v>0.60344827586206895</v>
      </c>
      <c r="O12">
        <f t="shared" ca="1" si="11"/>
        <v>81</v>
      </c>
      <c r="P12">
        <f t="shared" ca="1" si="12"/>
        <v>9</v>
      </c>
      <c r="Q12">
        <f t="shared" ca="1" si="13"/>
        <v>286</v>
      </c>
      <c r="R12">
        <f t="shared" ca="1" si="14"/>
        <v>80</v>
      </c>
      <c r="S12">
        <f t="shared" ca="1" si="15"/>
        <v>56</v>
      </c>
      <c r="T12">
        <f t="shared" ca="1" si="15"/>
        <v>58</v>
      </c>
      <c r="U12">
        <f t="shared" ca="1" si="16"/>
        <v>10</v>
      </c>
      <c r="V12">
        <f t="shared" ca="1" si="17"/>
        <v>24</v>
      </c>
      <c r="W12">
        <f t="shared" ca="1" si="17"/>
        <v>25</v>
      </c>
      <c r="X12">
        <f t="shared" ca="1" si="18"/>
        <v>15</v>
      </c>
      <c r="Y12">
        <f t="shared" ca="1" si="19"/>
        <v>74</v>
      </c>
      <c r="Z12" s="17">
        <f t="shared" ca="1" si="20"/>
        <v>0.45945945945945948</v>
      </c>
    </row>
    <row r="13" spans="1:26" x14ac:dyDescent="0.25">
      <c r="A13" s="15" t="s">
        <v>108</v>
      </c>
      <c r="B13" s="16">
        <f t="shared" ca="1" si="1"/>
        <v>41889</v>
      </c>
      <c r="C13" s="6" t="s">
        <v>48</v>
      </c>
      <c r="D13">
        <f t="shared" ca="1" si="21"/>
        <v>102</v>
      </c>
      <c r="E13">
        <f t="shared" ca="1" si="2"/>
        <v>78</v>
      </c>
      <c r="F13">
        <f t="shared" ca="1" si="3"/>
        <v>24</v>
      </c>
      <c r="G13">
        <f t="shared" ca="1" si="4"/>
        <v>71</v>
      </c>
      <c r="H13">
        <f t="shared" ca="1" si="5"/>
        <v>22</v>
      </c>
      <c r="I13">
        <f t="shared" ca="1" si="6"/>
        <v>9</v>
      </c>
      <c r="J13">
        <f t="shared" ca="1" si="7"/>
        <v>12</v>
      </c>
      <c r="K13">
        <f t="shared" ca="1" si="8"/>
        <v>30</v>
      </c>
      <c r="L13">
        <f t="shared" ca="1" si="0"/>
        <v>60</v>
      </c>
      <c r="M13" s="17">
        <f t="shared" ca="1" si="9"/>
        <v>0.21568627450980393</v>
      </c>
      <c r="N13" s="17">
        <f t="shared" ca="1" si="10"/>
        <v>0.69607843137254899</v>
      </c>
      <c r="O13">
        <f t="shared" ca="1" si="11"/>
        <v>84</v>
      </c>
      <c r="P13">
        <f t="shared" ca="1" si="12"/>
        <v>8</v>
      </c>
      <c r="Q13">
        <f t="shared" ca="1" si="13"/>
        <v>282</v>
      </c>
      <c r="R13">
        <f t="shared" ca="1" si="14"/>
        <v>100</v>
      </c>
      <c r="S13">
        <f t="shared" ca="1" si="15"/>
        <v>63</v>
      </c>
      <c r="T13">
        <f t="shared" ca="1" si="15"/>
        <v>58</v>
      </c>
      <c r="U13">
        <f t="shared" ca="1" si="16"/>
        <v>11</v>
      </c>
      <c r="V13">
        <f t="shared" ca="1" si="17"/>
        <v>28</v>
      </c>
      <c r="W13">
        <f t="shared" ca="1" si="17"/>
        <v>21</v>
      </c>
      <c r="X13">
        <f t="shared" ca="1" si="18"/>
        <v>12</v>
      </c>
      <c r="Y13">
        <f t="shared" ca="1" si="19"/>
        <v>72</v>
      </c>
      <c r="Z13" s="17">
        <f t="shared" ca="1" si="20"/>
        <v>0.54166666666666663</v>
      </c>
    </row>
    <row r="14" spans="1:26" x14ac:dyDescent="0.25">
      <c r="A14" s="15" t="s">
        <v>108</v>
      </c>
      <c r="B14" s="16">
        <f t="shared" ca="1" si="1"/>
        <v>41889</v>
      </c>
      <c r="C14" s="6" t="s">
        <v>49</v>
      </c>
      <c r="D14">
        <f t="shared" ca="1" si="21"/>
        <v>105</v>
      </c>
      <c r="E14">
        <f t="shared" ca="1" si="2"/>
        <v>78</v>
      </c>
      <c r="F14">
        <f t="shared" ca="1" si="3"/>
        <v>27</v>
      </c>
      <c r="G14">
        <f t="shared" ca="1" si="4"/>
        <v>77</v>
      </c>
      <c r="H14">
        <f t="shared" ca="1" si="5"/>
        <v>21</v>
      </c>
      <c r="I14">
        <f t="shared" ca="1" si="6"/>
        <v>7</v>
      </c>
      <c r="J14">
        <f t="shared" ca="1" si="7"/>
        <v>15</v>
      </c>
      <c r="K14">
        <f t="shared" ca="1" si="8"/>
        <v>24</v>
      </c>
      <c r="L14">
        <f t="shared" ca="1" si="0"/>
        <v>66</v>
      </c>
      <c r="M14" s="17">
        <f t="shared" ca="1" si="9"/>
        <v>0.2</v>
      </c>
      <c r="N14" s="17">
        <f t="shared" ca="1" si="10"/>
        <v>0.73333333333333328</v>
      </c>
      <c r="O14">
        <f t="shared" ca="1" si="11"/>
        <v>93</v>
      </c>
      <c r="P14">
        <f t="shared" ca="1" si="12"/>
        <v>10</v>
      </c>
      <c r="Q14">
        <f t="shared" ca="1" si="13"/>
        <v>289</v>
      </c>
      <c r="R14">
        <f t="shared" ca="1" si="14"/>
        <v>98</v>
      </c>
      <c r="S14">
        <f t="shared" ca="1" si="15"/>
        <v>55</v>
      </c>
      <c r="T14">
        <f t="shared" ca="1" si="15"/>
        <v>54</v>
      </c>
      <c r="U14">
        <f t="shared" ca="1" si="16"/>
        <v>15</v>
      </c>
      <c r="V14">
        <f t="shared" ca="1" si="17"/>
        <v>24</v>
      </c>
      <c r="W14">
        <f t="shared" ca="1" si="17"/>
        <v>29</v>
      </c>
      <c r="X14">
        <f t="shared" ca="1" si="18"/>
        <v>13</v>
      </c>
      <c r="Y14">
        <f t="shared" ca="1" si="19"/>
        <v>81</v>
      </c>
      <c r="Z14" s="17">
        <f t="shared" ca="1" si="20"/>
        <v>0.48148148148148145</v>
      </c>
    </row>
    <row r="15" spans="1:26" x14ac:dyDescent="0.25">
      <c r="A15" s="15" t="s">
        <v>108</v>
      </c>
      <c r="B15" s="16">
        <f t="shared" ca="1" si="1"/>
        <v>41889</v>
      </c>
      <c r="C15" s="6" t="s">
        <v>50</v>
      </c>
      <c r="D15">
        <f t="shared" ca="1" si="21"/>
        <v>114</v>
      </c>
      <c r="E15">
        <f t="shared" ca="1" si="2"/>
        <v>79</v>
      </c>
      <c r="F15">
        <f t="shared" ca="1" si="3"/>
        <v>35</v>
      </c>
      <c r="G15">
        <f t="shared" ca="1" si="4"/>
        <v>74</v>
      </c>
      <c r="H15">
        <f t="shared" ca="1" si="5"/>
        <v>35</v>
      </c>
      <c r="I15">
        <f t="shared" ca="1" si="6"/>
        <v>5</v>
      </c>
      <c r="J15">
        <f t="shared" ca="1" si="7"/>
        <v>11</v>
      </c>
      <c r="K15">
        <f t="shared" ca="1" si="8"/>
        <v>24</v>
      </c>
      <c r="L15">
        <f t="shared" ca="1" si="0"/>
        <v>79</v>
      </c>
      <c r="M15" s="17">
        <f t="shared" ca="1" si="9"/>
        <v>0.30701754385964913</v>
      </c>
      <c r="N15" s="17">
        <f t="shared" ca="1" si="10"/>
        <v>0.64912280701754388</v>
      </c>
      <c r="O15">
        <f t="shared" ca="1" si="11"/>
        <v>94</v>
      </c>
      <c r="P15">
        <f t="shared" ca="1" si="12"/>
        <v>8</v>
      </c>
      <c r="Q15">
        <f t="shared" ca="1" si="13"/>
        <v>290</v>
      </c>
      <c r="R15">
        <f t="shared" ca="1" si="14"/>
        <v>85</v>
      </c>
      <c r="S15">
        <f t="shared" ca="1" si="15"/>
        <v>54</v>
      </c>
      <c r="T15">
        <f t="shared" ca="1" si="15"/>
        <v>69</v>
      </c>
      <c r="U15">
        <f t="shared" ca="1" si="16"/>
        <v>15</v>
      </c>
      <c r="V15">
        <f t="shared" ca="1" si="17"/>
        <v>21</v>
      </c>
      <c r="W15">
        <f t="shared" ca="1" si="17"/>
        <v>25</v>
      </c>
      <c r="X15">
        <f t="shared" ca="1" si="18"/>
        <v>15</v>
      </c>
      <c r="Y15">
        <f t="shared" ca="1" si="19"/>
        <v>76</v>
      </c>
      <c r="Z15" s="17">
        <f t="shared" ca="1" si="20"/>
        <v>0.47368421052631576</v>
      </c>
    </row>
    <row r="16" spans="1:26" x14ac:dyDescent="0.25">
      <c r="A16" s="15" t="s">
        <v>108</v>
      </c>
      <c r="B16" s="16">
        <f t="shared" ca="1" si="1"/>
        <v>41889</v>
      </c>
      <c r="C16" s="6" t="s">
        <v>51</v>
      </c>
      <c r="D16">
        <f t="shared" ca="1" si="21"/>
        <v>112</v>
      </c>
      <c r="E16">
        <f t="shared" ca="1" si="2"/>
        <v>79</v>
      </c>
      <c r="F16">
        <f t="shared" ca="1" si="3"/>
        <v>33</v>
      </c>
      <c r="G16">
        <f t="shared" ca="1" si="4"/>
        <v>71</v>
      </c>
      <c r="H16">
        <f t="shared" ca="1" si="5"/>
        <v>35</v>
      </c>
      <c r="I16">
        <f t="shared" ca="1" si="6"/>
        <v>6</v>
      </c>
      <c r="J16">
        <f t="shared" ca="1" si="7"/>
        <v>15</v>
      </c>
      <c r="K16">
        <f t="shared" ca="1" si="8"/>
        <v>20</v>
      </c>
      <c r="L16">
        <f t="shared" ca="1" si="0"/>
        <v>77</v>
      </c>
      <c r="M16" s="17">
        <f t="shared" ca="1" si="9"/>
        <v>0.3125</v>
      </c>
      <c r="N16" s="17">
        <f t="shared" ca="1" si="10"/>
        <v>0.6339285714285714</v>
      </c>
      <c r="O16">
        <f t="shared" ca="1" si="11"/>
        <v>91</v>
      </c>
      <c r="P16">
        <f t="shared" ca="1" si="12"/>
        <v>10</v>
      </c>
      <c r="Q16">
        <f t="shared" ca="1" si="13"/>
        <v>299</v>
      </c>
      <c r="R16">
        <f t="shared" ca="1" si="14"/>
        <v>99</v>
      </c>
      <c r="S16">
        <f t="shared" ca="1" si="15"/>
        <v>80</v>
      </c>
      <c r="T16">
        <f t="shared" ca="1" si="15"/>
        <v>65</v>
      </c>
      <c r="U16">
        <f t="shared" ca="1" si="16"/>
        <v>15</v>
      </c>
      <c r="V16">
        <f t="shared" ca="1" si="17"/>
        <v>22</v>
      </c>
      <c r="W16">
        <f t="shared" ca="1" si="17"/>
        <v>29</v>
      </c>
      <c r="X16">
        <f t="shared" ca="1" si="18"/>
        <v>12</v>
      </c>
      <c r="Y16">
        <f t="shared" ca="1" si="19"/>
        <v>78</v>
      </c>
      <c r="Z16" s="17">
        <f t="shared" ca="1" si="20"/>
        <v>0.47435897435897434</v>
      </c>
    </row>
    <row r="17" spans="1:26" x14ac:dyDescent="0.25">
      <c r="A17" s="15" t="s">
        <v>108</v>
      </c>
      <c r="B17" s="16">
        <f t="shared" ca="1" si="1"/>
        <v>41889</v>
      </c>
      <c r="C17" s="6" t="s">
        <v>52</v>
      </c>
      <c r="D17">
        <f t="shared" ca="1" si="21"/>
        <v>120</v>
      </c>
      <c r="E17">
        <f t="shared" ca="1" si="2"/>
        <v>79</v>
      </c>
      <c r="F17">
        <f t="shared" ca="1" si="3"/>
        <v>41</v>
      </c>
      <c r="G17">
        <f t="shared" ca="1" si="4"/>
        <v>74</v>
      </c>
      <c r="H17">
        <f t="shared" ca="1" si="5"/>
        <v>40</v>
      </c>
      <c r="I17">
        <f t="shared" ca="1" si="6"/>
        <v>6</v>
      </c>
      <c r="J17">
        <f t="shared" ca="1" si="7"/>
        <v>15</v>
      </c>
      <c r="K17">
        <f t="shared" ca="1" si="8"/>
        <v>25</v>
      </c>
      <c r="L17">
        <f t="shared" ca="1" si="0"/>
        <v>80</v>
      </c>
      <c r="M17" s="17">
        <f t="shared" ca="1" si="9"/>
        <v>0.33333333333333331</v>
      </c>
      <c r="N17" s="17">
        <f t="shared" ca="1" si="10"/>
        <v>0.6166666666666667</v>
      </c>
      <c r="O17">
        <f t="shared" ca="1" si="11"/>
        <v>80</v>
      </c>
      <c r="P17">
        <f t="shared" ca="1" si="12"/>
        <v>8</v>
      </c>
      <c r="Q17">
        <f t="shared" ca="1" si="13"/>
        <v>281</v>
      </c>
      <c r="R17">
        <f t="shared" ca="1" si="14"/>
        <v>86</v>
      </c>
      <c r="S17">
        <f t="shared" ca="1" si="15"/>
        <v>74</v>
      </c>
      <c r="T17">
        <f t="shared" ca="1" si="15"/>
        <v>59</v>
      </c>
      <c r="U17">
        <f t="shared" ca="1" si="16"/>
        <v>11</v>
      </c>
      <c r="V17">
        <f t="shared" ca="1" si="17"/>
        <v>24</v>
      </c>
      <c r="W17">
        <f t="shared" ca="1" si="17"/>
        <v>26</v>
      </c>
      <c r="X17">
        <f t="shared" ca="1" si="18"/>
        <v>13</v>
      </c>
      <c r="Y17">
        <f t="shared" ca="1" si="19"/>
        <v>74</v>
      </c>
      <c r="Z17" s="17">
        <f t="shared" ca="1" si="20"/>
        <v>0.47297297297297297</v>
      </c>
    </row>
    <row r="18" spans="1:26" x14ac:dyDescent="0.25">
      <c r="A18" s="15" t="s">
        <v>108</v>
      </c>
      <c r="B18" s="16">
        <f t="shared" ca="1" si="1"/>
        <v>41889</v>
      </c>
      <c r="C18" s="6" t="s">
        <v>53</v>
      </c>
      <c r="D18">
        <f t="shared" ca="1" si="21"/>
        <v>104</v>
      </c>
      <c r="E18">
        <f t="shared" ca="1" si="2"/>
        <v>74</v>
      </c>
      <c r="F18">
        <f t="shared" ca="1" si="3"/>
        <v>30</v>
      </c>
      <c r="G18">
        <f t="shared" ca="1" si="4"/>
        <v>74</v>
      </c>
      <c r="H18">
        <f t="shared" ca="1" si="5"/>
        <v>23</v>
      </c>
      <c r="I18">
        <f t="shared" ca="1" si="6"/>
        <v>7</v>
      </c>
      <c r="J18">
        <f t="shared" ca="1" si="7"/>
        <v>13</v>
      </c>
      <c r="K18">
        <f t="shared" ca="1" si="8"/>
        <v>25</v>
      </c>
      <c r="L18">
        <f t="shared" ca="1" si="0"/>
        <v>66</v>
      </c>
      <c r="M18" s="17">
        <f t="shared" ca="1" si="9"/>
        <v>0.22115384615384615</v>
      </c>
      <c r="N18" s="17">
        <f t="shared" ca="1" si="10"/>
        <v>0.71153846153846156</v>
      </c>
      <c r="O18">
        <f t="shared" ca="1" si="11"/>
        <v>93</v>
      </c>
      <c r="P18">
        <f t="shared" ca="1" si="12"/>
        <v>9</v>
      </c>
      <c r="Q18">
        <f t="shared" ca="1" si="13"/>
        <v>287</v>
      </c>
      <c r="R18">
        <f t="shared" ca="1" si="14"/>
        <v>89</v>
      </c>
      <c r="S18">
        <f t="shared" ca="1" si="15"/>
        <v>76</v>
      </c>
      <c r="T18">
        <f t="shared" ca="1" si="15"/>
        <v>80</v>
      </c>
      <c r="U18">
        <f t="shared" ca="1" si="16"/>
        <v>14</v>
      </c>
      <c r="V18">
        <f t="shared" ca="1" si="17"/>
        <v>29</v>
      </c>
      <c r="W18">
        <f t="shared" ca="1" si="17"/>
        <v>20</v>
      </c>
      <c r="X18">
        <f t="shared" ca="1" si="18"/>
        <v>11</v>
      </c>
      <c r="Y18">
        <f t="shared" ca="1" si="19"/>
        <v>74</v>
      </c>
      <c r="Z18" s="17">
        <f t="shared" ca="1" si="20"/>
        <v>0.58108108108108103</v>
      </c>
    </row>
    <row r="19" spans="1:26" x14ac:dyDescent="0.25">
      <c r="A19" s="15" t="s">
        <v>108</v>
      </c>
      <c r="B19" s="16">
        <f t="shared" ca="1" si="1"/>
        <v>41889</v>
      </c>
      <c r="C19" s="6" t="s">
        <v>54</v>
      </c>
      <c r="D19">
        <f t="shared" ca="1" si="21"/>
        <v>102</v>
      </c>
      <c r="E19">
        <f t="shared" ca="1" si="2"/>
        <v>76</v>
      </c>
      <c r="F19">
        <f t="shared" ca="1" si="3"/>
        <v>26</v>
      </c>
      <c r="G19">
        <f t="shared" ca="1" si="4"/>
        <v>77</v>
      </c>
      <c r="H19">
        <f t="shared" ca="1" si="5"/>
        <v>16</v>
      </c>
      <c r="I19">
        <f t="shared" ca="1" si="6"/>
        <v>9</v>
      </c>
      <c r="J19">
        <f t="shared" ca="1" si="7"/>
        <v>14</v>
      </c>
      <c r="K19">
        <f t="shared" ca="1" si="8"/>
        <v>28</v>
      </c>
      <c r="L19">
        <f t="shared" ca="1" si="0"/>
        <v>60</v>
      </c>
      <c r="M19" s="17">
        <f t="shared" ca="1" si="9"/>
        <v>0.15686274509803921</v>
      </c>
      <c r="N19" s="17">
        <f t="shared" ca="1" si="10"/>
        <v>0.75490196078431371</v>
      </c>
      <c r="O19">
        <f t="shared" ca="1" si="11"/>
        <v>95</v>
      </c>
      <c r="P19">
        <f t="shared" ca="1" si="12"/>
        <v>8</v>
      </c>
      <c r="Q19">
        <f t="shared" ca="1" si="13"/>
        <v>295</v>
      </c>
      <c r="R19">
        <f t="shared" ca="1" si="14"/>
        <v>93</v>
      </c>
      <c r="S19">
        <f t="shared" ca="1" si="15"/>
        <v>57</v>
      </c>
      <c r="T19">
        <f t="shared" ca="1" si="15"/>
        <v>57</v>
      </c>
      <c r="U19">
        <f t="shared" ca="1" si="16"/>
        <v>14</v>
      </c>
      <c r="V19">
        <f t="shared" ca="1" si="17"/>
        <v>28</v>
      </c>
      <c r="W19">
        <f t="shared" ca="1" si="17"/>
        <v>27</v>
      </c>
      <c r="X19">
        <f t="shared" ca="1" si="18"/>
        <v>15</v>
      </c>
      <c r="Y19">
        <f t="shared" ca="1" si="19"/>
        <v>84</v>
      </c>
      <c r="Z19" s="17">
        <f t="shared" ca="1" si="20"/>
        <v>0.5</v>
      </c>
    </row>
    <row r="20" spans="1:26" x14ac:dyDescent="0.25">
      <c r="A20" s="15" t="s">
        <v>108</v>
      </c>
      <c r="B20" s="16">
        <f t="shared" ca="1" si="1"/>
        <v>41889</v>
      </c>
      <c r="C20" s="6" t="s">
        <v>55</v>
      </c>
      <c r="D20">
        <f t="shared" ca="1" si="21"/>
        <v>103</v>
      </c>
      <c r="E20">
        <f t="shared" ca="1" si="2"/>
        <v>70</v>
      </c>
      <c r="F20">
        <f t="shared" ca="1" si="3"/>
        <v>33</v>
      </c>
      <c r="G20">
        <f t="shared" ca="1" si="4"/>
        <v>80</v>
      </c>
      <c r="H20">
        <f t="shared" ca="1" si="5"/>
        <v>18</v>
      </c>
      <c r="I20">
        <f t="shared" ca="1" si="6"/>
        <v>5</v>
      </c>
      <c r="J20">
        <f t="shared" ca="1" si="7"/>
        <v>10</v>
      </c>
      <c r="K20">
        <f t="shared" ca="1" si="8"/>
        <v>25</v>
      </c>
      <c r="L20">
        <f t="shared" ca="1" si="0"/>
        <v>68</v>
      </c>
      <c r="M20" s="17">
        <f t="shared" ca="1" si="9"/>
        <v>0.17475728155339806</v>
      </c>
      <c r="N20" s="17">
        <f t="shared" ca="1" si="10"/>
        <v>0.77669902912621358</v>
      </c>
      <c r="O20">
        <f t="shared" ca="1" si="11"/>
        <v>85</v>
      </c>
      <c r="P20">
        <f t="shared" ca="1" si="12"/>
        <v>10</v>
      </c>
      <c r="Q20">
        <f t="shared" ca="1" si="13"/>
        <v>297</v>
      </c>
      <c r="R20">
        <f t="shared" ca="1" si="14"/>
        <v>81</v>
      </c>
      <c r="S20">
        <f t="shared" ca="1" si="15"/>
        <v>50</v>
      </c>
      <c r="T20">
        <f t="shared" ca="1" si="15"/>
        <v>54</v>
      </c>
      <c r="U20">
        <f t="shared" ca="1" si="16"/>
        <v>13</v>
      </c>
      <c r="V20">
        <f t="shared" ca="1" si="17"/>
        <v>22</v>
      </c>
      <c r="W20">
        <f t="shared" ca="1" si="17"/>
        <v>25</v>
      </c>
      <c r="X20">
        <f t="shared" ca="1" si="18"/>
        <v>12</v>
      </c>
      <c r="Y20">
        <f t="shared" ca="1" si="19"/>
        <v>72</v>
      </c>
      <c r="Z20" s="17">
        <f t="shared" ca="1" si="20"/>
        <v>0.4861111111111111</v>
      </c>
    </row>
    <row r="21" spans="1:26" x14ac:dyDescent="0.25">
      <c r="A21" s="15" t="s">
        <v>108</v>
      </c>
      <c r="B21" s="16">
        <f t="shared" ca="1" si="1"/>
        <v>41889</v>
      </c>
      <c r="C21" s="6" t="s">
        <v>56</v>
      </c>
      <c r="D21">
        <f t="shared" ca="1" si="21"/>
        <v>106</v>
      </c>
      <c r="E21">
        <f t="shared" ca="1" si="2"/>
        <v>77</v>
      </c>
      <c r="F21">
        <f t="shared" ca="1" si="3"/>
        <v>29</v>
      </c>
      <c r="G21">
        <f t="shared" ca="1" si="4"/>
        <v>73</v>
      </c>
      <c r="H21">
        <f t="shared" ca="1" si="5"/>
        <v>27</v>
      </c>
      <c r="I21">
        <f t="shared" ca="1" si="6"/>
        <v>6</v>
      </c>
      <c r="J21">
        <f t="shared" ca="1" si="7"/>
        <v>11</v>
      </c>
      <c r="K21">
        <f t="shared" ca="1" si="8"/>
        <v>30</v>
      </c>
      <c r="L21">
        <f t="shared" ca="1" si="0"/>
        <v>65</v>
      </c>
      <c r="M21" s="17">
        <f t="shared" ca="1" si="9"/>
        <v>0.25471698113207547</v>
      </c>
      <c r="N21" s="17">
        <f t="shared" ca="1" si="10"/>
        <v>0.68867924528301883</v>
      </c>
      <c r="O21">
        <f t="shared" ca="1" si="11"/>
        <v>93</v>
      </c>
      <c r="P21">
        <f t="shared" ca="1" si="12"/>
        <v>8</v>
      </c>
      <c r="Q21">
        <f t="shared" ca="1" si="13"/>
        <v>292</v>
      </c>
      <c r="R21">
        <f t="shared" ca="1" si="14"/>
        <v>96</v>
      </c>
      <c r="S21">
        <f t="shared" ca="1" si="15"/>
        <v>60</v>
      </c>
      <c r="T21">
        <f t="shared" ca="1" si="15"/>
        <v>68</v>
      </c>
      <c r="U21">
        <f t="shared" ca="1" si="16"/>
        <v>12</v>
      </c>
      <c r="V21">
        <f t="shared" ca="1" si="17"/>
        <v>22</v>
      </c>
      <c r="W21">
        <f t="shared" ca="1" si="17"/>
        <v>26</v>
      </c>
      <c r="X21">
        <f t="shared" ca="1" si="18"/>
        <v>15</v>
      </c>
      <c r="Y21">
        <f t="shared" ca="1" si="19"/>
        <v>75</v>
      </c>
      <c r="Z21" s="17">
        <f t="shared" ca="1" si="20"/>
        <v>0.45333333333333331</v>
      </c>
    </row>
    <row r="22" spans="1:26" x14ac:dyDescent="0.25">
      <c r="A22" s="15" t="s">
        <v>108</v>
      </c>
      <c r="B22" s="16">
        <f ca="1">TODAY()-4</f>
        <v>41890</v>
      </c>
      <c r="C22" s="6" t="s">
        <v>37</v>
      </c>
      <c r="D22">
        <f t="shared" ca="1" si="21"/>
        <v>100</v>
      </c>
      <c r="E22">
        <f t="shared" ca="1" si="2"/>
        <v>73</v>
      </c>
      <c r="F22">
        <f t="shared" ref="F22:F85" ca="1" si="22">D22-E22</f>
        <v>27</v>
      </c>
      <c r="G22">
        <f t="shared" ca="1" si="4"/>
        <v>78</v>
      </c>
      <c r="H22">
        <f t="shared" ref="H22:H85" ca="1" si="23">D22-G22-I22</f>
        <v>12</v>
      </c>
      <c r="I22">
        <f t="shared" ca="1" si="6"/>
        <v>10</v>
      </c>
      <c r="J22">
        <f t="shared" ca="1" si="7"/>
        <v>15</v>
      </c>
      <c r="K22">
        <f t="shared" ca="1" si="8"/>
        <v>21</v>
      </c>
      <c r="L22">
        <f t="shared" ca="1" si="0"/>
        <v>64</v>
      </c>
      <c r="M22" s="17">
        <f t="shared" ref="M22:M85" ca="1" si="24">H22/D22</f>
        <v>0.12</v>
      </c>
      <c r="N22" s="17">
        <f t="shared" ref="N22:N85" ca="1" si="25">G22/D22</f>
        <v>0.78</v>
      </c>
      <c r="O22">
        <f t="shared" ca="1" si="11"/>
        <v>84</v>
      </c>
      <c r="P22">
        <f t="shared" ca="1" si="12"/>
        <v>10</v>
      </c>
      <c r="Q22">
        <f t="shared" ca="1" si="13"/>
        <v>290</v>
      </c>
      <c r="R22">
        <f t="shared" ca="1" si="14"/>
        <v>92</v>
      </c>
      <c r="S22">
        <f t="shared" ca="1" si="15"/>
        <v>79</v>
      </c>
      <c r="T22">
        <f t="shared" ca="1" si="15"/>
        <v>79</v>
      </c>
      <c r="U22">
        <f t="shared" ca="1" si="16"/>
        <v>10</v>
      </c>
      <c r="V22">
        <f t="shared" ca="1" si="17"/>
        <v>27</v>
      </c>
      <c r="W22">
        <f t="shared" ca="1" si="17"/>
        <v>21</v>
      </c>
      <c r="X22">
        <f t="shared" ca="1" si="18"/>
        <v>15</v>
      </c>
      <c r="Y22">
        <f t="shared" ref="Y22:Y85" ca="1" si="26">SUM(U22:X22)</f>
        <v>73</v>
      </c>
      <c r="Z22" s="17">
        <f t="shared" ref="Z22:Z85" ca="1" si="27">SUM(U22:V22)/Y22</f>
        <v>0.50684931506849318</v>
      </c>
    </row>
    <row r="23" spans="1:26" x14ac:dyDescent="0.25">
      <c r="A23" s="15" t="s">
        <v>108</v>
      </c>
      <c r="B23" s="16">
        <f t="shared" ref="B23:B41" ca="1" si="28">TODAY()-4</f>
        <v>41890</v>
      </c>
      <c r="C23" s="6" t="s">
        <v>38</v>
      </c>
      <c r="D23">
        <f t="shared" ca="1" si="21"/>
        <v>113</v>
      </c>
      <c r="E23">
        <f t="shared" ca="1" si="2"/>
        <v>77</v>
      </c>
      <c r="F23">
        <f t="shared" ca="1" si="22"/>
        <v>36</v>
      </c>
      <c r="G23">
        <f t="shared" ca="1" si="4"/>
        <v>75</v>
      </c>
      <c r="H23">
        <f t="shared" ca="1" si="23"/>
        <v>28</v>
      </c>
      <c r="I23">
        <f t="shared" ca="1" si="6"/>
        <v>10</v>
      </c>
      <c r="J23">
        <f t="shared" ca="1" si="7"/>
        <v>10</v>
      </c>
      <c r="K23">
        <f t="shared" ca="1" si="8"/>
        <v>27</v>
      </c>
      <c r="L23">
        <f t="shared" ca="1" si="0"/>
        <v>76</v>
      </c>
      <c r="M23" s="17">
        <f t="shared" ca="1" si="24"/>
        <v>0.24778761061946902</v>
      </c>
      <c r="N23" s="17">
        <f t="shared" ca="1" si="25"/>
        <v>0.66371681415929207</v>
      </c>
      <c r="O23">
        <f t="shared" ca="1" si="11"/>
        <v>90</v>
      </c>
      <c r="P23">
        <f t="shared" ca="1" si="12"/>
        <v>10</v>
      </c>
      <c r="Q23">
        <f t="shared" ca="1" si="13"/>
        <v>295</v>
      </c>
      <c r="R23">
        <f t="shared" ca="1" si="14"/>
        <v>81</v>
      </c>
      <c r="S23">
        <f t="shared" ref="S23:T86" ca="1" si="29">RANDBETWEEN(50,80)</f>
        <v>63</v>
      </c>
      <c r="T23">
        <f t="shared" ca="1" si="29"/>
        <v>73</v>
      </c>
      <c r="U23">
        <f t="shared" ca="1" si="16"/>
        <v>12</v>
      </c>
      <c r="V23">
        <f t="shared" ref="V23:W86" ca="1" si="30">RANDBETWEEN(20,30)</f>
        <v>27</v>
      </c>
      <c r="W23">
        <f t="shared" ca="1" si="30"/>
        <v>23</v>
      </c>
      <c r="X23">
        <f t="shared" ca="1" si="18"/>
        <v>13</v>
      </c>
      <c r="Y23">
        <f t="shared" ca="1" si="26"/>
        <v>75</v>
      </c>
      <c r="Z23" s="17">
        <f t="shared" ca="1" si="27"/>
        <v>0.52</v>
      </c>
    </row>
    <row r="24" spans="1:26" x14ac:dyDescent="0.25">
      <c r="A24" s="15" t="s">
        <v>108</v>
      </c>
      <c r="B24" s="16">
        <f t="shared" ca="1" si="28"/>
        <v>41890</v>
      </c>
      <c r="C24" s="6" t="s">
        <v>39</v>
      </c>
      <c r="D24">
        <f t="shared" ca="1" si="21"/>
        <v>109</v>
      </c>
      <c r="E24">
        <f t="shared" ca="1" si="2"/>
        <v>72</v>
      </c>
      <c r="F24">
        <f t="shared" ca="1" si="22"/>
        <v>37</v>
      </c>
      <c r="G24">
        <f t="shared" ca="1" si="4"/>
        <v>70</v>
      </c>
      <c r="H24">
        <f t="shared" ca="1" si="23"/>
        <v>34</v>
      </c>
      <c r="I24">
        <f t="shared" ca="1" si="6"/>
        <v>5</v>
      </c>
      <c r="J24">
        <f t="shared" ca="1" si="7"/>
        <v>14</v>
      </c>
      <c r="K24">
        <f t="shared" ca="1" si="8"/>
        <v>26</v>
      </c>
      <c r="L24">
        <f t="shared" ca="1" si="0"/>
        <v>69</v>
      </c>
      <c r="M24" s="17">
        <f t="shared" ca="1" si="24"/>
        <v>0.31192660550458717</v>
      </c>
      <c r="N24" s="17">
        <f t="shared" ca="1" si="25"/>
        <v>0.64220183486238536</v>
      </c>
      <c r="O24">
        <f t="shared" ca="1" si="11"/>
        <v>87</v>
      </c>
      <c r="P24">
        <f t="shared" ca="1" si="12"/>
        <v>9</v>
      </c>
      <c r="Q24">
        <f t="shared" ca="1" si="13"/>
        <v>288</v>
      </c>
      <c r="R24">
        <f t="shared" ca="1" si="14"/>
        <v>96</v>
      </c>
      <c r="S24">
        <f t="shared" ca="1" si="29"/>
        <v>61</v>
      </c>
      <c r="T24">
        <f t="shared" ca="1" si="29"/>
        <v>62</v>
      </c>
      <c r="U24">
        <f t="shared" ca="1" si="16"/>
        <v>10</v>
      </c>
      <c r="V24">
        <f t="shared" ca="1" si="30"/>
        <v>27</v>
      </c>
      <c r="W24">
        <f t="shared" ca="1" si="30"/>
        <v>25</v>
      </c>
      <c r="X24">
        <f t="shared" ca="1" si="18"/>
        <v>13</v>
      </c>
      <c r="Y24">
        <f t="shared" ca="1" si="26"/>
        <v>75</v>
      </c>
      <c r="Z24" s="17">
        <f t="shared" ca="1" si="27"/>
        <v>0.49333333333333335</v>
      </c>
    </row>
    <row r="25" spans="1:26" x14ac:dyDescent="0.25">
      <c r="A25" s="15" t="s">
        <v>108</v>
      </c>
      <c r="B25" s="16">
        <f t="shared" ca="1" si="28"/>
        <v>41890</v>
      </c>
      <c r="C25" s="6" t="s">
        <v>40</v>
      </c>
      <c r="D25">
        <f t="shared" ca="1" si="21"/>
        <v>108</v>
      </c>
      <c r="E25">
        <f t="shared" ca="1" si="2"/>
        <v>72</v>
      </c>
      <c r="F25">
        <f t="shared" ca="1" si="22"/>
        <v>36</v>
      </c>
      <c r="G25">
        <f t="shared" ca="1" si="4"/>
        <v>75</v>
      </c>
      <c r="H25">
        <f t="shared" ca="1" si="23"/>
        <v>26</v>
      </c>
      <c r="I25">
        <f t="shared" ca="1" si="6"/>
        <v>7</v>
      </c>
      <c r="J25">
        <f t="shared" ca="1" si="7"/>
        <v>14</v>
      </c>
      <c r="K25">
        <f t="shared" ca="1" si="8"/>
        <v>30</v>
      </c>
      <c r="L25">
        <f t="shared" ca="1" si="0"/>
        <v>64</v>
      </c>
      <c r="M25" s="17">
        <f t="shared" ca="1" si="24"/>
        <v>0.24074074074074073</v>
      </c>
      <c r="N25" s="17">
        <f t="shared" ca="1" si="25"/>
        <v>0.69444444444444442</v>
      </c>
      <c r="O25">
        <f t="shared" ca="1" si="11"/>
        <v>83</v>
      </c>
      <c r="P25">
        <f t="shared" ca="1" si="12"/>
        <v>8</v>
      </c>
      <c r="Q25">
        <f t="shared" ca="1" si="13"/>
        <v>284</v>
      </c>
      <c r="R25">
        <f t="shared" ca="1" si="14"/>
        <v>85</v>
      </c>
      <c r="S25">
        <f t="shared" ca="1" si="29"/>
        <v>66</v>
      </c>
      <c r="T25">
        <f t="shared" ca="1" si="29"/>
        <v>61</v>
      </c>
      <c r="U25">
        <f t="shared" ca="1" si="16"/>
        <v>11</v>
      </c>
      <c r="V25">
        <f t="shared" ca="1" si="30"/>
        <v>22</v>
      </c>
      <c r="W25">
        <f t="shared" ca="1" si="30"/>
        <v>20</v>
      </c>
      <c r="X25">
        <f t="shared" ca="1" si="18"/>
        <v>15</v>
      </c>
      <c r="Y25">
        <f t="shared" ca="1" si="26"/>
        <v>68</v>
      </c>
      <c r="Z25" s="17">
        <f t="shared" ca="1" si="27"/>
        <v>0.48529411764705882</v>
      </c>
    </row>
    <row r="26" spans="1:26" x14ac:dyDescent="0.25">
      <c r="A26" s="15" t="s">
        <v>108</v>
      </c>
      <c r="B26" s="16">
        <f t="shared" ca="1" si="28"/>
        <v>41890</v>
      </c>
      <c r="C26" s="6" t="s">
        <v>41</v>
      </c>
      <c r="D26">
        <f t="shared" ca="1" si="21"/>
        <v>119</v>
      </c>
      <c r="E26">
        <f t="shared" ca="1" si="2"/>
        <v>71</v>
      </c>
      <c r="F26">
        <f t="shared" ca="1" si="22"/>
        <v>48</v>
      </c>
      <c r="G26">
        <f t="shared" ca="1" si="4"/>
        <v>75</v>
      </c>
      <c r="H26">
        <f t="shared" ca="1" si="23"/>
        <v>35</v>
      </c>
      <c r="I26">
        <f t="shared" ca="1" si="6"/>
        <v>9</v>
      </c>
      <c r="J26">
        <f t="shared" ca="1" si="7"/>
        <v>15</v>
      </c>
      <c r="K26">
        <f t="shared" ca="1" si="8"/>
        <v>23</v>
      </c>
      <c r="L26">
        <f t="shared" ca="1" si="0"/>
        <v>81</v>
      </c>
      <c r="M26" s="17">
        <f t="shared" ca="1" si="24"/>
        <v>0.29411764705882354</v>
      </c>
      <c r="N26" s="17">
        <f t="shared" ca="1" si="25"/>
        <v>0.63025210084033612</v>
      </c>
      <c r="O26">
        <f t="shared" ca="1" si="11"/>
        <v>96</v>
      </c>
      <c r="P26">
        <f t="shared" ca="1" si="12"/>
        <v>8</v>
      </c>
      <c r="Q26">
        <f t="shared" ca="1" si="13"/>
        <v>283</v>
      </c>
      <c r="R26">
        <f t="shared" ca="1" si="14"/>
        <v>84</v>
      </c>
      <c r="S26">
        <f t="shared" ca="1" si="29"/>
        <v>74</v>
      </c>
      <c r="T26">
        <f t="shared" ca="1" si="29"/>
        <v>54</v>
      </c>
      <c r="U26">
        <f t="shared" ca="1" si="16"/>
        <v>13</v>
      </c>
      <c r="V26">
        <f t="shared" ca="1" si="30"/>
        <v>24</v>
      </c>
      <c r="W26">
        <f t="shared" ca="1" si="30"/>
        <v>21</v>
      </c>
      <c r="X26">
        <f t="shared" ca="1" si="18"/>
        <v>12</v>
      </c>
      <c r="Y26">
        <f t="shared" ca="1" si="26"/>
        <v>70</v>
      </c>
      <c r="Z26" s="17">
        <f t="shared" ca="1" si="27"/>
        <v>0.52857142857142858</v>
      </c>
    </row>
    <row r="27" spans="1:26" x14ac:dyDescent="0.25">
      <c r="A27" s="15" t="s">
        <v>108</v>
      </c>
      <c r="B27" s="16">
        <f t="shared" ca="1" si="28"/>
        <v>41890</v>
      </c>
      <c r="C27" s="6" t="s">
        <v>42</v>
      </c>
      <c r="D27">
        <f t="shared" ca="1" si="21"/>
        <v>115</v>
      </c>
      <c r="E27">
        <f t="shared" ca="1" si="2"/>
        <v>78</v>
      </c>
      <c r="F27">
        <f t="shared" ca="1" si="22"/>
        <v>37</v>
      </c>
      <c r="G27">
        <f t="shared" ca="1" si="4"/>
        <v>74</v>
      </c>
      <c r="H27">
        <f t="shared" ca="1" si="23"/>
        <v>36</v>
      </c>
      <c r="I27">
        <f t="shared" ca="1" si="6"/>
        <v>5</v>
      </c>
      <c r="J27">
        <f t="shared" ca="1" si="7"/>
        <v>15</v>
      </c>
      <c r="K27">
        <f t="shared" ca="1" si="8"/>
        <v>23</v>
      </c>
      <c r="L27">
        <f t="shared" ca="1" si="0"/>
        <v>77</v>
      </c>
      <c r="M27" s="17">
        <f t="shared" ca="1" si="24"/>
        <v>0.31304347826086959</v>
      </c>
      <c r="N27" s="17">
        <f t="shared" ca="1" si="25"/>
        <v>0.64347826086956517</v>
      </c>
      <c r="O27">
        <f t="shared" ca="1" si="11"/>
        <v>81</v>
      </c>
      <c r="P27">
        <f t="shared" ca="1" si="12"/>
        <v>10</v>
      </c>
      <c r="Q27">
        <f t="shared" ca="1" si="13"/>
        <v>281</v>
      </c>
      <c r="R27">
        <f t="shared" ca="1" si="14"/>
        <v>98</v>
      </c>
      <c r="S27">
        <f t="shared" ca="1" si="29"/>
        <v>78</v>
      </c>
      <c r="T27">
        <f t="shared" ca="1" si="29"/>
        <v>59</v>
      </c>
      <c r="U27">
        <f t="shared" ca="1" si="16"/>
        <v>15</v>
      </c>
      <c r="V27">
        <f t="shared" ca="1" si="30"/>
        <v>21</v>
      </c>
      <c r="W27">
        <f t="shared" ca="1" si="30"/>
        <v>27</v>
      </c>
      <c r="X27">
        <f t="shared" ca="1" si="18"/>
        <v>14</v>
      </c>
      <c r="Y27">
        <f t="shared" ca="1" si="26"/>
        <v>77</v>
      </c>
      <c r="Z27" s="17">
        <f t="shared" ca="1" si="27"/>
        <v>0.46753246753246752</v>
      </c>
    </row>
    <row r="28" spans="1:26" x14ac:dyDescent="0.25">
      <c r="A28" s="15" t="s">
        <v>108</v>
      </c>
      <c r="B28" s="16">
        <f t="shared" ca="1" si="28"/>
        <v>41890</v>
      </c>
      <c r="C28" s="6" t="s">
        <v>43</v>
      </c>
      <c r="D28">
        <f t="shared" ca="1" si="21"/>
        <v>110</v>
      </c>
      <c r="E28">
        <f t="shared" ca="1" si="2"/>
        <v>73</v>
      </c>
      <c r="F28">
        <f t="shared" ca="1" si="22"/>
        <v>37</v>
      </c>
      <c r="G28">
        <f t="shared" ca="1" si="4"/>
        <v>74</v>
      </c>
      <c r="H28">
        <f t="shared" ca="1" si="23"/>
        <v>26</v>
      </c>
      <c r="I28">
        <f t="shared" ca="1" si="6"/>
        <v>10</v>
      </c>
      <c r="J28">
        <f t="shared" ca="1" si="7"/>
        <v>12</v>
      </c>
      <c r="K28">
        <f t="shared" ca="1" si="8"/>
        <v>23</v>
      </c>
      <c r="L28">
        <f t="shared" ca="1" si="0"/>
        <v>75</v>
      </c>
      <c r="M28" s="17">
        <f t="shared" ca="1" si="24"/>
        <v>0.23636363636363636</v>
      </c>
      <c r="N28" s="17">
        <f t="shared" ca="1" si="25"/>
        <v>0.67272727272727273</v>
      </c>
      <c r="O28">
        <f t="shared" ca="1" si="11"/>
        <v>85</v>
      </c>
      <c r="P28">
        <f t="shared" ca="1" si="12"/>
        <v>10</v>
      </c>
      <c r="Q28">
        <f t="shared" ca="1" si="13"/>
        <v>296</v>
      </c>
      <c r="R28">
        <f t="shared" ca="1" si="14"/>
        <v>98</v>
      </c>
      <c r="S28">
        <f t="shared" ca="1" si="29"/>
        <v>71</v>
      </c>
      <c r="T28">
        <f t="shared" ca="1" si="29"/>
        <v>78</v>
      </c>
      <c r="U28">
        <f t="shared" ca="1" si="16"/>
        <v>15</v>
      </c>
      <c r="V28">
        <f t="shared" ca="1" si="30"/>
        <v>28</v>
      </c>
      <c r="W28">
        <f t="shared" ca="1" si="30"/>
        <v>29</v>
      </c>
      <c r="X28">
        <f t="shared" ca="1" si="18"/>
        <v>12</v>
      </c>
      <c r="Y28">
        <f t="shared" ca="1" si="26"/>
        <v>84</v>
      </c>
      <c r="Z28" s="17">
        <f t="shared" ca="1" si="27"/>
        <v>0.51190476190476186</v>
      </c>
    </row>
    <row r="29" spans="1:26" x14ac:dyDescent="0.25">
      <c r="A29" s="15" t="s">
        <v>108</v>
      </c>
      <c r="B29" s="16">
        <f t="shared" ca="1" si="28"/>
        <v>41890</v>
      </c>
      <c r="C29" s="6" t="s">
        <v>44</v>
      </c>
      <c r="D29">
        <f t="shared" ca="1" si="21"/>
        <v>116</v>
      </c>
      <c r="E29">
        <f t="shared" ca="1" si="2"/>
        <v>71</v>
      </c>
      <c r="F29">
        <f t="shared" ca="1" si="22"/>
        <v>45</v>
      </c>
      <c r="G29">
        <f t="shared" ca="1" si="4"/>
        <v>71</v>
      </c>
      <c r="H29">
        <f t="shared" ca="1" si="23"/>
        <v>35</v>
      </c>
      <c r="I29">
        <f t="shared" ca="1" si="6"/>
        <v>10</v>
      </c>
      <c r="J29">
        <f t="shared" ca="1" si="7"/>
        <v>11</v>
      </c>
      <c r="K29">
        <f t="shared" ca="1" si="8"/>
        <v>20</v>
      </c>
      <c r="L29">
        <f t="shared" ca="1" si="0"/>
        <v>85</v>
      </c>
      <c r="M29" s="17">
        <f t="shared" ca="1" si="24"/>
        <v>0.30172413793103448</v>
      </c>
      <c r="N29" s="17">
        <f t="shared" ca="1" si="25"/>
        <v>0.61206896551724133</v>
      </c>
      <c r="O29">
        <f t="shared" ca="1" si="11"/>
        <v>96</v>
      </c>
      <c r="P29">
        <f t="shared" ca="1" si="12"/>
        <v>9</v>
      </c>
      <c r="Q29">
        <f t="shared" ca="1" si="13"/>
        <v>299</v>
      </c>
      <c r="R29">
        <f t="shared" ca="1" si="14"/>
        <v>83</v>
      </c>
      <c r="S29">
        <f t="shared" ca="1" si="29"/>
        <v>58</v>
      </c>
      <c r="T29">
        <f t="shared" ca="1" si="29"/>
        <v>76</v>
      </c>
      <c r="U29">
        <f t="shared" ca="1" si="16"/>
        <v>11</v>
      </c>
      <c r="V29">
        <f t="shared" ca="1" si="30"/>
        <v>27</v>
      </c>
      <c r="W29">
        <f t="shared" ca="1" si="30"/>
        <v>27</v>
      </c>
      <c r="X29">
        <f t="shared" ca="1" si="18"/>
        <v>11</v>
      </c>
      <c r="Y29">
        <f t="shared" ca="1" si="26"/>
        <v>76</v>
      </c>
      <c r="Z29" s="17">
        <f t="shared" ca="1" si="27"/>
        <v>0.5</v>
      </c>
    </row>
    <row r="30" spans="1:26" x14ac:dyDescent="0.25">
      <c r="A30" s="15" t="s">
        <v>108</v>
      </c>
      <c r="B30" s="16">
        <f t="shared" ca="1" si="28"/>
        <v>41890</v>
      </c>
      <c r="C30" s="6" t="s">
        <v>45</v>
      </c>
      <c r="D30">
        <f t="shared" ca="1" si="21"/>
        <v>118</v>
      </c>
      <c r="E30">
        <f t="shared" ca="1" si="2"/>
        <v>71</v>
      </c>
      <c r="F30">
        <f t="shared" ca="1" si="22"/>
        <v>47</v>
      </c>
      <c r="G30">
        <f t="shared" ca="1" si="4"/>
        <v>70</v>
      </c>
      <c r="H30">
        <f t="shared" ca="1" si="23"/>
        <v>41</v>
      </c>
      <c r="I30">
        <f t="shared" ca="1" si="6"/>
        <v>7</v>
      </c>
      <c r="J30">
        <f t="shared" ca="1" si="7"/>
        <v>11</v>
      </c>
      <c r="K30">
        <f t="shared" ca="1" si="8"/>
        <v>24</v>
      </c>
      <c r="L30">
        <f t="shared" ca="1" si="0"/>
        <v>83</v>
      </c>
      <c r="M30" s="17">
        <f t="shared" ca="1" si="24"/>
        <v>0.34745762711864409</v>
      </c>
      <c r="N30" s="17">
        <f t="shared" ca="1" si="25"/>
        <v>0.59322033898305082</v>
      </c>
      <c r="O30">
        <f t="shared" ca="1" si="11"/>
        <v>85</v>
      </c>
      <c r="P30">
        <f t="shared" ca="1" si="12"/>
        <v>8</v>
      </c>
      <c r="Q30">
        <f t="shared" ca="1" si="13"/>
        <v>289</v>
      </c>
      <c r="R30">
        <f t="shared" ca="1" si="14"/>
        <v>93</v>
      </c>
      <c r="S30">
        <f t="shared" ca="1" si="29"/>
        <v>74</v>
      </c>
      <c r="T30">
        <f t="shared" ca="1" si="29"/>
        <v>65</v>
      </c>
      <c r="U30">
        <f t="shared" ca="1" si="16"/>
        <v>15</v>
      </c>
      <c r="V30">
        <f t="shared" ca="1" si="30"/>
        <v>22</v>
      </c>
      <c r="W30">
        <f t="shared" ca="1" si="30"/>
        <v>22</v>
      </c>
      <c r="X30">
        <f t="shared" ca="1" si="18"/>
        <v>15</v>
      </c>
      <c r="Y30">
        <f t="shared" ca="1" si="26"/>
        <v>74</v>
      </c>
      <c r="Z30" s="17">
        <f t="shared" ca="1" si="27"/>
        <v>0.5</v>
      </c>
    </row>
    <row r="31" spans="1:26" x14ac:dyDescent="0.25">
      <c r="A31" s="15" t="s">
        <v>108</v>
      </c>
      <c r="B31" s="16">
        <f t="shared" ca="1" si="28"/>
        <v>41890</v>
      </c>
      <c r="C31" s="6" t="s">
        <v>46</v>
      </c>
      <c r="D31">
        <f t="shared" ca="1" si="21"/>
        <v>118</v>
      </c>
      <c r="E31">
        <f t="shared" ca="1" si="2"/>
        <v>74</v>
      </c>
      <c r="F31">
        <f t="shared" ca="1" si="22"/>
        <v>44</v>
      </c>
      <c r="G31">
        <f t="shared" ca="1" si="4"/>
        <v>80</v>
      </c>
      <c r="H31">
        <f t="shared" ca="1" si="23"/>
        <v>33</v>
      </c>
      <c r="I31">
        <f t="shared" ca="1" si="6"/>
        <v>5</v>
      </c>
      <c r="J31">
        <f t="shared" ca="1" si="7"/>
        <v>14</v>
      </c>
      <c r="K31">
        <f t="shared" ca="1" si="8"/>
        <v>24</v>
      </c>
      <c r="L31">
        <f t="shared" ca="1" si="0"/>
        <v>80</v>
      </c>
      <c r="M31" s="17">
        <f t="shared" ca="1" si="24"/>
        <v>0.27966101694915252</v>
      </c>
      <c r="N31" s="17">
        <f t="shared" ca="1" si="25"/>
        <v>0.67796610169491522</v>
      </c>
      <c r="O31">
        <f t="shared" ca="1" si="11"/>
        <v>100</v>
      </c>
      <c r="P31">
        <f t="shared" ca="1" si="12"/>
        <v>10</v>
      </c>
      <c r="Q31">
        <f t="shared" ca="1" si="13"/>
        <v>287</v>
      </c>
      <c r="R31">
        <f t="shared" ca="1" si="14"/>
        <v>84</v>
      </c>
      <c r="S31">
        <f t="shared" ca="1" si="29"/>
        <v>72</v>
      </c>
      <c r="T31">
        <f t="shared" ca="1" si="29"/>
        <v>71</v>
      </c>
      <c r="U31">
        <f t="shared" ca="1" si="16"/>
        <v>13</v>
      </c>
      <c r="V31">
        <f t="shared" ca="1" si="30"/>
        <v>21</v>
      </c>
      <c r="W31">
        <f t="shared" ca="1" si="30"/>
        <v>21</v>
      </c>
      <c r="X31">
        <f t="shared" ca="1" si="18"/>
        <v>13</v>
      </c>
      <c r="Y31">
        <f t="shared" ca="1" si="26"/>
        <v>68</v>
      </c>
      <c r="Z31" s="17">
        <f t="shared" ca="1" si="27"/>
        <v>0.5</v>
      </c>
    </row>
    <row r="32" spans="1:26" x14ac:dyDescent="0.25">
      <c r="A32" s="15" t="s">
        <v>108</v>
      </c>
      <c r="B32" s="16">
        <f t="shared" ca="1" si="28"/>
        <v>41890</v>
      </c>
      <c r="C32" s="6" t="s">
        <v>47</v>
      </c>
      <c r="D32">
        <f t="shared" ca="1" si="21"/>
        <v>117</v>
      </c>
      <c r="E32">
        <f t="shared" ca="1" si="2"/>
        <v>78</v>
      </c>
      <c r="F32">
        <f t="shared" ca="1" si="22"/>
        <v>39</v>
      </c>
      <c r="G32">
        <f t="shared" ca="1" si="4"/>
        <v>72</v>
      </c>
      <c r="H32">
        <f t="shared" ca="1" si="23"/>
        <v>35</v>
      </c>
      <c r="I32">
        <f t="shared" ca="1" si="6"/>
        <v>10</v>
      </c>
      <c r="J32">
        <f t="shared" ca="1" si="7"/>
        <v>10</v>
      </c>
      <c r="K32">
        <f t="shared" ca="1" si="8"/>
        <v>29</v>
      </c>
      <c r="L32">
        <f t="shared" ca="1" si="0"/>
        <v>78</v>
      </c>
      <c r="M32" s="17">
        <f t="shared" ca="1" si="24"/>
        <v>0.29914529914529914</v>
      </c>
      <c r="N32" s="17">
        <f t="shared" ca="1" si="25"/>
        <v>0.61538461538461542</v>
      </c>
      <c r="O32">
        <f t="shared" ca="1" si="11"/>
        <v>90</v>
      </c>
      <c r="P32">
        <f t="shared" ca="1" si="12"/>
        <v>9</v>
      </c>
      <c r="Q32">
        <f t="shared" ca="1" si="13"/>
        <v>296</v>
      </c>
      <c r="R32">
        <f t="shared" ca="1" si="14"/>
        <v>95</v>
      </c>
      <c r="S32">
        <f t="shared" ca="1" si="29"/>
        <v>64</v>
      </c>
      <c r="T32">
        <f t="shared" ca="1" si="29"/>
        <v>52</v>
      </c>
      <c r="U32">
        <f t="shared" ca="1" si="16"/>
        <v>13</v>
      </c>
      <c r="V32">
        <f t="shared" ca="1" si="30"/>
        <v>26</v>
      </c>
      <c r="W32">
        <f t="shared" ca="1" si="30"/>
        <v>25</v>
      </c>
      <c r="X32">
        <f t="shared" ca="1" si="18"/>
        <v>14</v>
      </c>
      <c r="Y32">
        <f t="shared" ca="1" si="26"/>
        <v>78</v>
      </c>
      <c r="Z32" s="17">
        <f t="shared" ca="1" si="27"/>
        <v>0.5</v>
      </c>
    </row>
    <row r="33" spans="1:26" x14ac:dyDescent="0.25">
      <c r="A33" s="15" t="s">
        <v>108</v>
      </c>
      <c r="B33" s="16">
        <f t="shared" ca="1" si="28"/>
        <v>41890</v>
      </c>
      <c r="C33" s="6" t="s">
        <v>48</v>
      </c>
      <c r="D33">
        <f t="shared" ca="1" si="21"/>
        <v>100</v>
      </c>
      <c r="E33">
        <f t="shared" ca="1" si="2"/>
        <v>77</v>
      </c>
      <c r="F33">
        <f t="shared" ca="1" si="22"/>
        <v>23</v>
      </c>
      <c r="G33">
        <f t="shared" ca="1" si="4"/>
        <v>79</v>
      </c>
      <c r="H33">
        <f t="shared" ca="1" si="23"/>
        <v>12</v>
      </c>
      <c r="I33">
        <f t="shared" ca="1" si="6"/>
        <v>9</v>
      </c>
      <c r="J33">
        <f t="shared" ca="1" si="7"/>
        <v>13</v>
      </c>
      <c r="K33">
        <f t="shared" ca="1" si="8"/>
        <v>27</v>
      </c>
      <c r="L33">
        <f t="shared" ca="1" si="0"/>
        <v>60</v>
      </c>
      <c r="M33" s="17">
        <f t="shared" ca="1" si="24"/>
        <v>0.12</v>
      </c>
      <c r="N33" s="17">
        <f t="shared" ca="1" si="25"/>
        <v>0.79</v>
      </c>
      <c r="O33">
        <f t="shared" ca="1" si="11"/>
        <v>98</v>
      </c>
      <c r="P33">
        <f t="shared" ca="1" si="12"/>
        <v>8</v>
      </c>
      <c r="Q33">
        <f t="shared" ca="1" si="13"/>
        <v>287</v>
      </c>
      <c r="R33">
        <f t="shared" ca="1" si="14"/>
        <v>82</v>
      </c>
      <c r="S33">
        <f t="shared" ca="1" si="29"/>
        <v>55</v>
      </c>
      <c r="T33">
        <f t="shared" ca="1" si="29"/>
        <v>72</v>
      </c>
      <c r="U33">
        <f t="shared" ca="1" si="16"/>
        <v>13</v>
      </c>
      <c r="V33">
        <f t="shared" ca="1" si="30"/>
        <v>25</v>
      </c>
      <c r="W33">
        <f t="shared" ca="1" si="30"/>
        <v>24</v>
      </c>
      <c r="X33">
        <f t="shared" ca="1" si="18"/>
        <v>10</v>
      </c>
      <c r="Y33">
        <f t="shared" ca="1" si="26"/>
        <v>72</v>
      </c>
      <c r="Z33" s="17">
        <f t="shared" ca="1" si="27"/>
        <v>0.52777777777777779</v>
      </c>
    </row>
    <row r="34" spans="1:26" x14ac:dyDescent="0.25">
      <c r="A34" s="15" t="s">
        <v>108</v>
      </c>
      <c r="B34" s="16">
        <f t="shared" ca="1" si="28"/>
        <v>41890</v>
      </c>
      <c r="C34" s="6" t="s">
        <v>49</v>
      </c>
      <c r="D34">
        <f t="shared" ca="1" si="21"/>
        <v>115</v>
      </c>
      <c r="E34">
        <f t="shared" ca="1" si="2"/>
        <v>76</v>
      </c>
      <c r="F34">
        <f t="shared" ca="1" si="22"/>
        <v>39</v>
      </c>
      <c r="G34">
        <f t="shared" ca="1" si="4"/>
        <v>80</v>
      </c>
      <c r="H34">
        <f t="shared" ca="1" si="23"/>
        <v>30</v>
      </c>
      <c r="I34">
        <f t="shared" ca="1" si="6"/>
        <v>5</v>
      </c>
      <c r="J34">
        <f t="shared" ca="1" si="7"/>
        <v>11</v>
      </c>
      <c r="K34">
        <f t="shared" ca="1" si="8"/>
        <v>23</v>
      </c>
      <c r="L34">
        <f t="shared" ref="L34:L65" ca="1" si="31">D34-SUM(J34:K34)</f>
        <v>81</v>
      </c>
      <c r="M34" s="17">
        <f t="shared" ca="1" si="24"/>
        <v>0.2608695652173913</v>
      </c>
      <c r="N34" s="17">
        <f t="shared" ca="1" si="25"/>
        <v>0.69565217391304346</v>
      </c>
      <c r="O34">
        <f t="shared" ca="1" si="11"/>
        <v>85</v>
      </c>
      <c r="P34">
        <f t="shared" ca="1" si="12"/>
        <v>10</v>
      </c>
      <c r="Q34">
        <f t="shared" ca="1" si="13"/>
        <v>294</v>
      </c>
      <c r="R34">
        <f t="shared" ca="1" si="14"/>
        <v>84</v>
      </c>
      <c r="S34">
        <f t="shared" ca="1" si="29"/>
        <v>72</v>
      </c>
      <c r="T34">
        <f t="shared" ca="1" si="29"/>
        <v>54</v>
      </c>
      <c r="U34">
        <f t="shared" ca="1" si="16"/>
        <v>11</v>
      </c>
      <c r="V34">
        <f t="shared" ca="1" si="30"/>
        <v>27</v>
      </c>
      <c r="W34">
        <f t="shared" ca="1" si="30"/>
        <v>26</v>
      </c>
      <c r="X34">
        <f t="shared" ca="1" si="18"/>
        <v>13</v>
      </c>
      <c r="Y34">
        <f t="shared" ca="1" si="26"/>
        <v>77</v>
      </c>
      <c r="Z34" s="17">
        <f t="shared" ca="1" si="27"/>
        <v>0.4935064935064935</v>
      </c>
    </row>
    <row r="35" spans="1:26" x14ac:dyDescent="0.25">
      <c r="A35" s="15" t="s">
        <v>108</v>
      </c>
      <c r="B35" s="16">
        <f t="shared" ca="1" si="28"/>
        <v>41890</v>
      </c>
      <c r="C35" s="6" t="s">
        <v>50</v>
      </c>
      <c r="D35">
        <f t="shared" ca="1" si="21"/>
        <v>107</v>
      </c>
      <c r="E35">
        <f t="shared" ca="1" si="2"/>
        <v>80</v>
      </c>
      <c r="F35">
        <f t="shared" ca="1" si="22"/>
        <v>27</v>
      </c>
      <c r="G35">
        <f t="shared" ca="1" si="4"/>
        <v>74</v>
      </c>
      <c r="H35">
        <f t="shared" ca="1" si="23"/>
        <v>28</v>
      </c>
      <c r="I35">
        <f t="shared" ca="1" si="6"/>
        <v>5</v>
      </c>
      <c r="J35">
        <f t="shared" ca="1" si="7"/>
        <v>14</v>
      </c>
      <c r="K35">
        <f t="shared" ca="1" si="8"/>
        <v>28</v>
      </c>
      <c r="L35">
        <f t="shared" ca="1" si="31"/>
        <v>65</v>
      </c>
      <c r="M35" s="17">
        <f t="shared" ca="1" si="24"/>
        <v>0.26168224299065418</v>
      </c>
      <c r="N35" s="17">
        <f t="shared" ca="1" si="25"/>
        <v>0.69158878504672894</v>
      </c>
      <c r="O35">
        <f t="shared" ca="1" si="11"/>
        <v>80</v>
      </c>
      <c r="P35">
        <f t="shared" ca="1" si="12"/>
        <v>8</v>
      </c>
      <c r="Q35">
        <f t="shared" ca="1" si="13"/>
        <v>283</v>
      </c>
      <c r="R35">
        <f t="shared" ca="1" si="14"/>
        <v>86</v>
      </c>
      <c r="S35">
        <f t="shared" ca="1" si="29"/>
        <v>53</v>
      </c>
      <c r="T35">
        <f t="shared" ca="1" si="29"/>
        <v>62</v>
      </c>
      <c r="U35">
        <f t="shared" ca="1" si="16"/>
        <v>10</v>
      </c>
      <c r="V35">
        <f t="shared" ca="1" si="30"/>
        <v>30</v>
      </c>
      <c r="W35">
        <f t="shared" ca="1" si="30"/>
        <v>24</v>
      </c>
      <c r="X35">
        <f t="shared" ca="1" si="18"/>
        <v>11</v>
      </c>
      <c r="Y35">
        <f t="shared" ca="1" si="26"/>
        <v>75</v>
      </c>
      <c r="Z35" s="17">
        <f t="shared" ca="1" si="27"/>
        <v>0.53333333333333333</v>
      </c>
    </row>
    <row r="36" spans="1:26" x14ac:dyDescent="0.25">
      <c r="A36" s="15" t="s">
        <v>108</v>
      </c>
      <c r="B36" s="16">
        <f t="shared" ca="1" si="28"/>
        <v>41890</v>
      </c>
      <c r="C36" s="6" t="s">
        <v>51</v>
      </c>
      <c r="D36">
        <f t="shared" ca="1" si="21"/>
        <v>103</v>
      </c>
      <c r="E36">
        <f t="shared" ca="1" si="2"/>
        <v>78</v>
      </c>
      <c r="F36">
        <f t="shared" ca="1" si="22"/>
        <v>25</v>
      </c>
      <c r="G36">
        <f t="shared" ca="1" si="4"/>
        <v>74</v>
      </c>
      <c r="H36">
        <f t="shared" ca="1" si="23"/>
        <v>20</v>
      </c>
      <c r="I36">
        <f t="shared" ca="1" si="6"/>
        <v>9</v>
      </c>
      <c r="J36">
        <f t="shared" ca="1" si="7"/>
        <v>14</v>
      </c>
      <c r="K36">
        <f t="shared" ca="1" si="8"/>
        <v>30</v>
      </c>
      <c r="L36">
        <f t="shared" ca="1" si="31"/>
        <v>59</v>
      </c>
      <c r="M36" s="17">
        <f t="shared" ca="1" si="24"/>
        <v>0.1941747572815534</v>
      </c>
      <c r="N36" s="17">
        <f t="shared" ca="1" si="25"/>
        <v>0.71844660194174759</v>
      </c>
      <c r="O36">
        <f t="shared" ca="1" si="11"/>
        <v>91</v>
      </c>
      <c r="P36">
        <f t="shared" ca="1" si="12"/>
        <v>10</v>
      </c>
      <c r="Q36">
        <f t="shared" ca="1" si="13"/>
        <v>291</v>
      </c>
      <c r="R36">
        <f t="shared" ca="1" si="14"/>
        <v>80</v>
      </c>
      <c r="S36">
        <f t="shared" ca="1" si="29"/>
        <v>53</v>
      </c>
      <c r="T36">
        <f t="shared" ca="1" si="29"/>
        <v>63</v>
      </c>
      <c r="U36">
        <f t="shared" ca="1" si="16"/>
        <v>10</v>
      </c>
      <c r="V36">
        <f t="shared" ca="1" si="30"/>
        <v>24</v>
      </c>
      <c r="W36">
        <f t="shared" ca="1" si="30"/>
        <v>21</v>
      </c>
      <c r="X36">
        <f t="shared" ca="1" si="18"/>
        <v>10</v>
      </c>
      <c r="Y36">
        <f t="shared" ca="1" si="26"/>
        <v>65</v>
      </c>
      <c r="Z36" s="17">
        <f t="shared" ca="1" si="27"/>
        <v>0.52307692307692311</v>
      </c>
    </row>
    <row r="37" spans="1:26" x14ac:dyDescent="0.25">
      <c r="A37" s="15" t="s">
        <v>108</v>
      </c>
      <c r="B37" s="16">
        <f t="shared" ca="1" si="28"/>
        <v>41890</v>
      </c>
      <c r="C37" s="6" t="s">
        <v>52</v>
      </c>
      <c r="D37">
        <f t="shared" ca="1" si="21"/>
        <v>113</v>
      </c>
      <c r="E37">
        <f t="shared" ca="1" si="2"/>
        <v>76</v>
      </c>
      <c r="F37">
        <f t="shared" ca="1" si="22"/>
        <v>37</v>
      </c>
      <c r="G37">
        <f t="shared" ca="1" si="4"/>
        <v>79</v>
      </c>
      <c r="H37">
        <f t="shared" ca="1" si="23"/>
        <v>24</v>
      </c>
      <c r="I37">
        <f t="shared" ca="1" si="6"/>
        <v>10</v>
      </c>
      <c r="J37">
        <f t="shared" ca="1" si="7"/>
        <v>10</v>
      </c>
      <c r="K37">
        <f t="shared" ca="1" si="8"/>
        <v>30</v>
      </c>
      <c r="L37">
        <f t="shared" ca="1" si="31"/>
        <v>73</v>
      </c>
      <c r="M37" s="17">
        <f t="shared" ca="1" si="24"/>
        <v>0.21238938053097345</v>
      </c>
      <c r="N37" s="17">
        <f t="shared" ca="1" si="25"/>
        <v>0.69911504424778759</v>
      </c>
      <c r="O37">
        <f t="shared" ca="1" si="11"/>
        <v>92</v>
      </c>
      <c r="P37">
        <f t="shared" ca="1" si="12"/>
        <v>9</v>
      </c>
      <c r="Q37">
        <f t="shared" ca="1" si="13"/>
        <v>281</v>
      </c>
      <c r="R37">
        <f t="shared" ca="1" si="14"/>
        <v>98</v>
      </c>
      <c r="S37">
        <f t="shared" ca="1" si="29"/>
        <v>61</v>
      </c>
      <c r="T37">
        <f t="shared" ca="1" si="29"/>
        <v>74</v>
      </c>
      <c r="U37">
        <f t="shared" ca="1" si="16"/>
        <v>12</v>
      </c>
      <c r="V37">
        <f t="shared" ca="1" si="30"/>
        <v>26</v>
      </c>
      <c r="W37">
        <f t="shared" ca="1" si="30"/>
        <v>22</v>
      </c>
      <c r="X37">
        <f t="shared" ca="1" si="18"/>
        <v>12</v>
      </c>
      <c r="Y37">
        <f t="shared" ca="1" si="26"/>
        <v>72</v>
      </c>
      <c r="Z37" s="17">
        <f t="shared" ca="1" si="27"/>
        <v>0.52777777777777779</v>
      </c>
    </row>
    <row r="38" spans="1:26" x14ac:dyDescent="0.25">
      <c r="A38" s="15" t="s">
        <v>108</v>
      </c>
      <c r="B38" s="16">
        <f t="shared" ca="1" si="28"/>
        <v>41890</v>
      </c>
      <c r="C38" s="6" t="s">
        <v>53</v>
      </c>
      <c r="D38">
        <f t="shared" ca="1" si="21"/>
        <v>100</v>
      </c>
      <c r="E38">
        <f t="shared" ca="1" si="2"/>
        <v>79</v>
      </c>
      <c r="F38">
        <f t="shared" ca="1" si="22"/>
        <v>21</v>
      </c>
      <c r="G38">
        <f t="shared" ca="1" si="4"/>
        <v>75</v>
      </c>
      <c r="H38">
        <f t="shared" ca="1" si="23"/>
        <v>15</v>
      </c>
      <c r="I38">
        <f t="shared" ca="1" si="6"/>
        <v>10</v>
      </c>
      <c r="J38">
        <f t="shared" ca="1" si="7"/>
        <v>12</v>
      </c>
      <c r="K38">
        <f t="shared" ca="1" si="8"/>
        <v>23</v>
      </c>
      <c r="L38">
        <f t="shared" ca="1" si="31"/>
        <v>65</v>
      </c>
      <c r="M38" s="17">
        <f t="shared" ca="1" si="24"/>
        <v>0.15</v>
      </c>
      <c r="N38" s="17">
        <f t="shared" ca="1" si="25"/>
        <v>0.75</v>
      </c>
      <c r="O38">
        <f t="shared" ca="1" si="11"/>
        <v>86</v>
      </c>
      <c r="P38">
        <f t="shared" ca="1" si="12"/>
        <v>8</v>
      </c>
      <c r="Q38">
        <f t="shared" ca="1" si="13"/>
        <v>284</v>
      </c>
      <c r="R38">
        <f t="shared" ca="1" si="14"/>
        <v>91</v>
      </c>
      <c r="S38">
        <f t="shared" ca="1" si="29"/>
        <v>51</v>
      </c>
      <c r="T38">
        <f t="shared" ca="1" si="29"/>
        <v>64</v>
      </c>
      <c r="U38">
        <f t="shared" ca="1" si="16"/>
        <v>15</v>
      </c>
      <c r="V38">
        <f t="shared" ca="1" si="30"/>
        <v>24</v>
      </c>
      <c r="W38">
        <f t="shared" ca="1" si="30"/>
        <v>28</v>
      </c>
      <c r="X38">
        <f t="shared" ca="1" si="18"/>
        <v>15</v>
      </c>
      <c r="Y38">
        <f t="shared" ca="1" si="26"/>
        <v>82</v>
      </c>
      <c r="Z38" s="17">
        <f t="shared" ca="1" si="27"/>
        <v>0.47560975609756095</v>
      </c>
    </row>
    <row r="39" spans="1:26" x14ac:dyDescent="0.25">
      <c r="A39" s="15" t="s">
        <v>108</v>
      </c>
      <c r="B39" s="16">
        <f t="shared" ca="1" si="28"/>
        <v>41890</v>
      </c>
      <c r="C39" s="6" t="s">
        <v>54</v>
      </c>
      <c r="D39">
        <f t="shared" ca="1" si="21"/>
        <v>117</v>
      </c>
      <c r="E39">
        <f t="shared" ca="1" si="2"/>
        <v>70</v>
      </c>
      <c r="F39">
        <f t="shared" ca="1" si="22"/>
        <v>47</v>
      </c>
      <c r="G39">
        <f t="shared" ca="1" si="4"/>
        <v>74</v>
      </c>
      <c r="H39">
        <f t="shared" ca="1" si="23"/>
        <v>36</v>
      </c>
      <c r="I39">
        <f t="shared" ca="1" si="6"/>
        <v>7</v>
      </c>
      <c r="J39">
        <f t="shared" ca="1" si="7"/>
        <v>12</v>
      </c>
      <c r="K39">
        <f t="shared" ca="1" si="8"/>
        <v>28</v>
      </c>
      <c r="L39">
        <f t="shared" ca="1" si="31"/>
        <v>77</v>
      </c>
      <c r="M39" s="17">
        <f t="shared" ca="1" si="24"/>
        <v>0.30769230769230771</v>
      </c>
      <c r="N39" s="17">
        <f t="shared" ca="1" si="25"/>
        <v>0.63247863247863245</v>
      </c>
      <c r="O39">
        <f t="shared" ca="1" si="11"/>
        <v>97</v>
      </c>
      <c r="P39">
        <f t="shared" ca="1" si="12"/>
        <v>9</v>
      </c>
      <c r="Q39">
        <f t="shared" ca="1" si="13"/>
        <v>290</v>
      </c>
      <c r="R39">
        <f t="shared" ca="1" si="14"/>
        <v>90</v>
      </c>
      <c r="S39">
        <f t="shared" ca="1" si="29"/>
        <v>54</v>
      </c>
      <c r="T39">
        <f t="shared" ca="1" si="29"/>
        <v>53</v>
      </c>
      <c r="U39">
        <f t="shared" ca="1" si="16"/>
        <v>15</v>
      </c>
      <c r="V39">
        <f t="shared" ca="1" si="30"/>
        <v>23</v>
      </c>
      <c r="W39">
        <f t="shared" ca="1" si="30"/>
        <v>23</v>
      </c>
      <c r="X39">
        <f t="shared" ca="1" si="18"/>
        <v>13</v>
      </c>
      <c r="Y39">
        <f t="shared" ca="1" si="26"/>
        <v>74</v>
      </c>
      <c r="Z39" s="17">
        <f t="shared" ca="1" si="27"/>
        <v>0.51351351351351349</v>
      </c>
    </row>
    <row r="40" spans="1:26" x14ac:dyDescent="0.25">
      <c r="A40" s="15" t="s">
        <v>108</v>
      </c>
      <c r="B40" s="16">
        <f t="shared" ca="1" si="28"/>
        <v>41890</v>
      </c>
      <c r="C40" s="6" t="s">
        <v>55</v>
      </c>
      <c r="D40">
        <f t="shared" ca="1" si="21"/>
        <v>105</v>
      </c>
      <c r="E40">
        <f t="shared" ca="1" si="2"/>
        <v>80</v>
      </c>
      <c r="F40">
        <f t="shared" ca="1" si="22"/>
        <v>25</v>
      </c>
      <c r="G40">
        <f t="shared" ca="1" si="4"/>
        <v>71</v>
      </c>
      <c r="H40">
        <f t="shared" ca="1" si="23"/>
        <v>29</v>
      </c>
      <c r="I40">
        <f t="shared" ca="1" si="6"/>
        <v>5</v>
      </c>
      <c r="J40">
        <f t="shared" ca="1" si="7"/>
        <v>13</v>
      </c>
      <c r="K40">
        <f t="shared" ca="1" si="8"/>
        <v>21</v>
      </c>
      <c r="L40">
        <f t="shared" ca="1" si="31"/>
        <v>71</v>
      </c>
      <c r="M40" s="17">
        <f t="shared" ca="1" si="24"/>
        <v>0.27619047619047621</v>
      </c>
      <c r="N40" s="17">
        <f t="shared" ca="1" si="25"/>
        <v>0.67619047619047623</v>
      </c>
      <c r="O40">
        <f t="shared" ca="1" si="11"/>
        <v>96</v>
      </c>
      <c r="P40">
        <f t="shared" ca="1" si="12"/>
        <v>9</v>
      </c>
      <c r="Q40">
        <f t="shared" ca="1" si="13"/>
        <v>300</v>
      </c>
      <c r="R40">
        <f t="shared" ca="1" si="14"/>
        <v>97</v>
      </c>
      <c r="S40">
        <f t="shared" ca="1" si="29"/>
        <v>76</v>
      </c>
      <c r="T40">
        <f t="shared" ca="1" si="29"/>
        <v>62</v>
      </c>
      <c r="U40">
        <f t="shared" ca="1" si="16"/>
        <v>11</v>
      </c>
      <c r="V40">
        <f t="shared" ca="1" si="30"/>
        <v>29</v>
      </c>
      <c r="W40">
        <f t="shared" ca="1" si="30"/>
        <v>25</v>
      </c>
      <c r="X40">
        <f t="shared" ca="1" si="18"/>
        <v>14</v>
      </c>
      <c r="Y40">
        <f t="shared" ca="1" si="26"/>
        <v>79</v>
      </c>
      <c r="Z40" s="17">
        <f t="shared" ca="1" si="27"/>
        <v>0.50632911392405067</v>
      </c>
    </row>
    <row r="41" spans="1:26" x14ac:dyDescent="0.25">
      <c r="A41" s="15" t="s">
        <v>108</v>
      </c>
      <c r="B41" s="16">
        <f t="shared" ca="1" si="28"/>
        <v>41890</v>
      </c>
      <c r="C41" s="6" t="s">
        <v>56</v>
      </c>
      <c r="D41">
        <f t="shared" ca="1" si="21"/>
        <v>107</v>
      </c>
      <c r="E41">
        <f t="shared" ca="1" si="2"/>
        <v>75</v>
      </c>
      <c r="F41">
        <f t="shared" ca="1" si="22"/>
        <v>32</v>
      </c>
      <c r="G41">
        <f t="shared" ca="1" si="4"/>
        <v>73</v>
      </c>
      <c r="H41">
        <f t="shared" ca="1" si="23"/>
        <v>27</v>
      </c>
      <c r="I41">
        <f t="shared" ca="1" si="6"/>
        <v>7</v>
      </c>
      <c r="J41">
        <f t="shared" ca="1" si="7"/>
        <v>10</v>
      </c>
      <c r="K41">
        <f t="shared" ca="1" si="8"/>
        <v>27</v>
      </c>
      <c r="L41">
        <f t="shared" ca="1" si="31"/>
        <v>70</v>
      </c>
      <c r="M41" s="17">
        <f t="shared" ca="1" si="24"/>
        <v>0.25233644859813081</v>
      </c>
      <c r="N41" s="17">
        <f t="shared" ca="1" si="25"/>
        <v>0.68224299065420557</v>
      </c>
      <c r="O41">
        <f t="shared" ca="1" si="11"/>
        <v>92</v>
      </c>
      <c r="P41">
        <f t="shared" ca="1" si="12"/>
        <v>10</v>
      </c>
      <c r="Q41">
        <f t="shared" ca="1" si="13"/>
        <v>288</v>
      </c>
      <c r="R41">
        <f t="shared" ca="1" si="14"/>
        <v>82</v>
      </c>
      <c r="S41">
        <f t="shared" ca="1" si="29"/>
        <v>77</v>
      </c>
      <c r="T41">
        <f t="shared" ca="1" si="29"/>
        <v>70</v>
      </c>
      <c r="U41">
        <f t="shared" ca="1" si="16"/>
        <v>14</v>
      </c>
      <c r="V41">
        <f t="shared" ca="1" si="30"/>
        <v>29</v>
      </c>
      <c r="W41">
        <f t="shared" ca="1" si="30"/>
        <v>21</v>
      </c>
      <c r="X41">
        <f t="shared" ca="1" si="18"/>
        <v>10</v>
      </c>
      <c r="Y41">
        <f t="shared" ca="1" si="26"/>
        <v>74</v>
      </c>
      <c r="Z41" s="17">
        <f t="shared" ca="1" si="27"/>
        <v>0.58108108108108103</v>
      </c>
    </row>
    <row r="42" spans="1:26" x14ac:dyDescent="0.25">
      <c r="A42" s="15" t="s">
        <v>108</v>
      </c>
      <c r="B42" s="16">
        <f ca="1">TODAY()-3</f>
        <v>41891</v>
      </c>
      <c r="C42" s="6" t="s">
        <v>37</v>
      </c>
      <c r="D42">
        <f t="shared" ca="1" si="21"/>
        <v>106</v>
      </c>
      <c r="E42">
        <f t="shared" ca="1" si="2"/>
        <v>78</v>
      </c>
      <c r="F42">
        <f t="shared" ca="1" si="22"/>
        <v>28</v>
      </c>
      <c r="G42">
        <f t="shared" ca="1" si="4"/>
        <v>73</v>
      </c>
      <c r="H42">
        <f t="shared" ca="1" si="23"/>
        <v>26</v>
      </c>
      <c r="I42">
        <f t="shared" ca="1" si="6"/>
        <v>7</v>
      </c>
      <c r="J42">
        <f t="shared" ca="1" si="7"/>
        <v>14</v>
      </c>
      <c r="K42">
        <f t="shared" ca="1" si="8"/>
        <v>24</v>
      </c>
      <c r="L42">
        <f t="shared" ca="1" si="31"/>
        <v>68</v>
      </c>
      <c r="M42" s="17">
        <f t="shared" ca="1" si="24"/>
        <v>0.24528301886792453</v>
      </c>
      <c r="N42" s="17">
        <f t="shared" ca="1" si="25"/>
        <v>0.68867924528301883</v>
      </c>
      <c r="O42">
        <f t="shared" ca="1" si="11"/>
        <v>89</v>
      </c>
      <c r="P42">
        <f t="shared" ca="1" si="12"/>
        <v>8</v>
      </c>
      <c r="Q42">
        <f t="shared" ca="1" si="13"/>
        <v>287</v>
      </c>
      <c r="R42">
        <f t="shared" ca="1" si="14"/>
        <v>97</v>
      </c>
      <c r="S42">
        <f t="shared" ca="1" si="29"/>
        <v>80</v>
      </c>
      <c r="T42">
        <f t="shared" ca="1" si="29"/>
        <v>58</v>
      </c>
      <c r="U42">
        <f t="shared" ca="1" si="16"/>
        <v>11</v>
      </c>
      <c r="V42">
        <f t="shared" ca="1" si="30"/>
        <v>23</v>
      </c>
      <c r="W42">
        <f t="shared" ca="1" si="30"/>
        <v>27</v>
      </c>
      <c r="X42">
        <f t="shared" ca="1" si="18"/>
        <v>14</v>
      </c>
      <c r="Y42">
        <f t="shared" ca="1" si="26"/>
        <v>75</v>
      </c>
      <c r="Z42" s="17">
        <f t="shared" ca="1" si="27"/>
        <v>0.45333333333333331</v>
      </c>
    </row>
    <row r="43" spans="1:26" x14ac:dyDescent="0.25">
      <c r="A43" s="15" t="s">
        <v>108</v>
      </c>
      <c r="B43" s="16">
        <f t="shared" ref="B43:B61" ca="1" si="32">TODAY()-3</f>
        <v>41891</v>
      </c>
      <c r="C43" s="6" t="s">
        <v>38</v>
      </c>
      <c r="D43">
        <f t="shared" ca="1" si="21"/>
        <v>104</v>
      </c>
      <c r="E43">
        <f t="shared" ca="1" si="2"/>
        <v>80</v>
      </c>
      <c r="F43">
        <f t="shared" ca="1" si="22"/>
        <v>24</v>
      </c>
      <c r="G43">
        <f t="shared" ca="1" si="4"/>
        <v>72</v>
      </c>
      <c r="H43">
        <f t="shared" ca="1" si="23"/>
        <v>22</v>
      </c>
      <c r="I43">
        <f t="shared" ca="1" si="6"/>
        <v>10</v>
      </c>
      <c r="J43">
        <f t="shared" ca="1" si="7"/>
        <v>10</v>
      </c>
      <c r="K43">
        <f t="shared" ca="1" si="8"/>
        <v>21</v>
      </c>
      <c r="L43">
        <f t="shared" ca="1" si="31"/>
        <v>73</v>
      </c>
      <c r="M43" s="17">
        <f t="shared" ca="1" si="24"/>
        <v>0.21153846153846154</v>
      </c>
      <c r="N43" s="17">
        <f t="shared" ca="1" si="25"/>
        <v>0.69230769230769229</v>
      </c>
      <c r="O43">
        <f t="shared" ca="1" si="11"/>
        <v>86</v>
      </c>
      <c r="P43">
        <f t="shared" ca="1" si="12"/>
        <v>9</v>
      </c>
      <c r="Q43">
        <f t="shared" ca="1" si="13"/>
        <v>281</v>
      </c>
      <c r="R43">
        <f t="shared" ca="1" si="14"/>
        <v>100</v>
      </c>
      <c r="S43">
        <f t="shared" ca="1" si="29"/>
        <v>73</v>
      </c>
      <c r="T43">
        <f t="shared" ca="1" si="29"/>
        <v>75</v>
      </c>
      <c r="U43">
        <f t="shared" ca="1" si="16"/>
        <v>14</v>
      </c>
      <c r="V43">
        <f t="shared" ca="1" si="30"/>
        <v>21</v>
      </c>
      <c r="W43">
        <f t="shared" ca="1" si="30"/>
        <v>27</v>
      </c>
      <c r="X43">
        <f t="shared" ca="1" si="18"/>
        <v>10</v>
      </c>
      <c r="Y43">
        <f t="shared" ca="1" si="26"/>
        <v>72</v>
      </c>
      <c r="Z43" s="17">
        <f t="shared" ca="1" si="27"/>
        <v>0.4861111111111111</v>
      </c>
    </row>
    <row r="44" spans="1:26" x14ac:dyDescent="0.25">
      <c r="A44" s="15" t="s">
        <v>108</v>
      </c>
      <c r="B44" s="16">
        <f t="shared" ca="1" si="32"/>
        <v>41891</v>
      </c>
      <c r="C44" s="6" t="s">
        <v>39</v>
      </c>
      <c r="D44">
        <f t="shared" ca="1" si="21"/>
        <v>115</v>
      </c>
      <c r="E44">
        <f t="shared" ca="1" si="2"/>
        <v>79</v>
      </c>
      <c r="F44">
        <f t="shared" ca="1" si="22"/>
        <v>36</v>
      </c>
      <c r="G44">
        <f t="shared" ca="1" si="4"/>
        <v>74</v>
      </c>
      <c r="H44">
        <f t="shared" ca="1" si="23"/>
        <v>35</v>
      </c>
      <c r="I44">
        <f t="shared" ca="1" si="6"/>
        <v>6</v>
      </c>
      <c r="J44">
        <f t="shared" ca="1" si="7"/>
        <v>11</v>
      </c>
      <c r="K44">
        <f t="shared" ca="1" si="8"/>
        <v>27</v>
      </c>
      <c r="L44">
        <f t="shared" ca="1" si="31"/>
        <v>77</v>
      </c>
      <c r="M44" s="17">
        <f t="shared" ca="1" si="24"/>
        <v>0.30434782608695654</v>
      </c>
      <c r="N44" s="17">
        <f t="shared" ca="1" si="25"/>
        <v>0.64347826086956517</v>
      </c>
      <c r="O44">
        <f t="shared" ca="1" si="11"/>
        <v>87</v>
      </c>
      <c r="P44">
        <f t="shared" ca="1" si="12"/>
        <v>8</v>
      </c>
      <c r="Q44">
        <f t="shared" ca="1" si="13"/>
        <v>294</v>
      </c>
      <c r="R44">
        <f t="shared" ca="1" si="14"/>
        <v>96</v>
      </c>
      <c r="S44">
        <f t="shared" ca="1" si="29"/>
        <v>64</v>
      </c>
      <c r="T44">
        <f t="shared" ca="1" si="29"/>
        <v>52</v>
      </c>
      <c r="U44">
        <f t="shared" ca="1" si="16"/>
        <v>10</v>
      </c>
      <c r="V44">
        <f t="shared" ca="1" si="30"/>
        <v>21</v>
      </c>
      <c r="W44">
        <f t="shared" ca="1" si="30"/>
        <v>30</v>
      </c>
      <c r="X44">
        <f t="shared" ca="1" si="18"/>
        <v>10</v>
      </c>
      <c r="Y44">
        <f t="shared" ca="1" si="26"/>
        <v>71</v>
      </c>
      <c r="Z44" s="17">
        <f t="shared" ca="1" si="27"/>
        <v>0.43661971830985913</v>
      </c>
    </row>
    <row r="45" spans="1:26" x14ac:dyDescent="0.25">
      <c r="A45" s="15" t="s">
        <v>108</v>
      </c>
      <c r="B45" s="16">
        <f t="shared" ca="1" si="32"/>
        <v>41891</v>
      </c>
      <c r="C45" s="6" t="s">
        <v>40</v>
      </c>
      <c r="D45">
        <f t="shared" ca="1" si="21"/>
        <v>104</v>
      </c>
      <c r="E45">
        <f t="shared" ca="1" si="2"/>
        <v>75</v>
      </c>
      <c r="F45">
        <f t="shared" ca="1" si="22"/>
        <v>29</v>
      </c>
      <c r="G45">
        <f t="shared" ca="1" si="4"/>
        <v>79</v>
      </c>
      <c r="H45">
        <f t="shared" ca="1" si="23"/>
        <v>18</v>
      </c>
      <c r="I45">
        <f t="shared" ca="1" si="6"/>
        <v>7</v>
      </c>
      <c r="J45">
        <f t="shared" ca="1" si="7"/>
        <v>13</v>
      </c>
      <c r="K45">
        <f t="shared" ca="1" si="8"/>
        <v>28</v>
      </c>
      <c r="L45">
        <f t="shared" ca="1" si="31"/>
        <v>63</v>
      </c>
      <c r="M45" s="17">
        <f t="shared" ca="1" si="24"/>
        <v>0.17307692307692307</v>
      </c>
      <c r="N45" s="17">
        <f t="shared" ca="1" si="25"/>
        <v>0.75961538461538458</v>
      </c>
      <c r="O45">
        <f t="shared" ca="1" si="11"/>
        <v>97</v>
      </c>
      <c r="P45">
        <f t="shared" ca="1" si="12"/>
        <v>8</v>
      </c>
      <c r="Q45">
        <f t="shared" ca="1" si="13"/>
        <v>283</v>
      </c>
      <c r="R45">
        <f t="shared" ca="1" si="14"/>
        <v>94</v>
      </c>
      <c r="S45">
        <f t="shared" ca="1" si="29"/>
        <v>73</v>
      </c>
      <c r="T45">
        <f t="shared" ca="1" si="29"/>
        <v>53</v>
      </c>
      <c r="U45">
        <f t="shared" ca="1" si="16"/>
        <v>15</v>
      </c>
      <c r="V45">
        <f t="shared" ca="1" si="30"/>
        <v>21</v>
      </c>
      <c r="W45">
        <f t="shared" ca="1" si="30"/>
        <v>30</v>
      </c>
      <c r="X45">
        <f t="shared" ca="1" si="18"/>
        <v>14</v>
      </c>
      <c r="Y45">
        <f t="shared" ca="1" si="26"/>
        <v>80</v>
      </c>
      <c r="Z45" s="17">
        <f t="shared" ca="1" si="27"/>
        <v>0.45</v>
      </c>
    </row>
    <row r="46" spans="1:26" x14ac:dyDescent="0.25">
      <c r="A46" s="15" t="s">
        <v>108</v>
      </c>
      <c r="B46" s="16">
        <f t="shared" ca="1" si="32"/>
        <v>41891</v>
      </c>
      <c r="C46" s="6" t="s">
        <v>41</v>
      </c>
      <c r="D46">
        <f t="shared" ca="1" si="21"/>
        <v>117</v>
      </c>
      <c r="E46">
        <f t="shared" ca="1" si="2"/>
        <v>70</v>
      </c>
      <c r="F46">
        <f t="shared" ca="1" si="22"/>
        <v>47</v>
      </c>
      <c r="G46">
        <f t="shared" ca="1" si="4"/>
        <v>73</v>
      </c>
      <c r="H46">
        <f t="shared" ca="1" si="23"/>
        <v>37</v>
      </c>
      <c r="I46">
        <f t="shared" ca="1" si="6"/>
        <v>7</v>
      </c>
      <c r="J46">
        <f t="shared" ca="1" si="7"/>
        <v>15</v>
      </c>
      <c r="K46">
        <f t="shared" ca="1" si="8"/>
        <v>28</v>
      </c>
      <c r="L46">
        <f t="shared" ca="1" si="31"/>
        <v>74</v>
      </c>
      <c r="M46" s="17">
        <f t="shared" ca="1" si="24"/>
        <v>0.31623931623931623</v>
      </c>
      <c r="N46" s="17">
        <f t="shared" ca="1" si="25"/>
        <v>0.62393162393162394</v>
      </c>
      <c r="O46">
        <f t="shared" ca="1" si="11"/>
        <v>87</v>
      </c>
      <c r="P46">
        <f t="shared" ca="1" si="12"/>
        <v>10</v>
      </c>
      <c r="Q46">
        <f t="shared" ca="1" si="13"/>
        <v>299</v>
      </c>
      <c r="R46">
        <f t="shared" ca="1" si="14"/>
        <v>96</v>
      </c>
      <c r="S46">
        <f t="shared" ca="1" si="29"/>
        <v>68</v>
      </c>
      <c r="T46">
        <f t="shared" ca="1" si="29"/>
        <v>57</v>
      </c>
      <c r="U46">
        <f t="shared" ca="1" si="16"/>
        <v>11</v>
      </c>
      <c r="V46">
        <f t="shared" ca="1" si="30"/>
        <v>26</v>
      </c>
      <c r="W46">
        <f t="shared" ca="1" si="30"/>
        <v>30</v>
      </c>
      <c r="X46">
        <f t="shared" ca="1" si="18"/>
        <v>13</v>
      </c>
      <c r="Y46">
        <f t="shared" ca="1" si="26"/>
        <v>80</v>
      </c>
      <c r="Z46" s="17">
        <f t="shared" ca="1" si="27"/>
        <v>0.46250000000000002</v>
      </c>
    </row>
    <row r="47" spans="1:26" x14ac:dyDescent="0.25">
      <c r="A47" s="15" t="s">
        <v>108</v>
      </c>
      <c r="B47" s="16">
        <f t="shared" ca="1" si="32"/>
        <v>41891</v>
      </c>
      <c r="C47" s="6" t="s">
        <v>42</v>
      </c>
      <c r="D47">
        <f t="shared" ca="1" si="21"/>
        <v>110</v>
      </c>
      <c r="E47">
        <f t="shared" ca="1" si="2"/>
        <v>76</v>
      </c>
      <c r="F47">
        <f t="shared" ca="1" si="22"/>
        <v>34</v>
      </c>
      <c r="G47">
        <f t="shared" ca="1" si="4"/>
        <v>79</v>
      </c>
      <c r="H47">
        <f t="shared" ca="1" si="23"/>
        <v>24</v>
      </c>
      <c r="I47">
        <f t="shared" ca="1" si="6"/>
        <v>7</v>
      </c>
      <c r="J47">
        <f t="shared" ca="1" si="7"/>
        <v>12</v>
      </c>
      <c r="K47">
        <f t="shared" ca="1" si="8"/>
        <v>30</v>
      </c>
      <c r="L47">
        <f t="shared" ca="1" si="31"/>
        <v>68</v>
      </c>
      <c r="M47" s="17">
        <f t="shared" ca="1" si="24"/>
        <v>0.21818181818181817</v>
      </c>
      <c r="N47" s="17">
        <f t="shared" ca="1" si="25"/>
        <v>0.71818181818181814</v>
      </c>
      <c r="O47">
        <f t="shared" ca="1" si="11"/>
        <v>93</v>
      </c>
      <c r="P47">
        <f t="shared" ca="1" si="12"/>
        <v>9</v>
      </c>
      <c r="Q47">
        <f t="shared" ca="1" si="13"/>
        <v>295</v>
      </c>
      <c r="R47">
        <f t="shared" ca="1" si="14"/>
        <v>84</v>
      </c>
      <c r="S47">
        <f t="shared" ca="1" si="29"/>
        <v>69</v>
      </c>
      <c r="T47">
        <f t="shared" ca="1" si="29"/>
        <v>57</v>
      </c>
      <c r="U47">
        <f t="shared" ca="1" si="16"/>
        <v>15</v>
      </c>
      <c r="V47">
        <f t="shared" ca="1" si="30"/>
        <v>30</v>
      </c>
      <c r="W47">
        <f t="shared" ca="1" si="30"/>
        <v>27</v>
      </c>
      <c r="X47">
        <f t="shared" ca="1" si="18"/>
        <v>15</v>
      </c>
      <c r="Y47">
        <f t="shared" ca="1" si="26"/>
        <v>87</v>
      </c>
      <c r="Z47" s="17">
        <f t="shared" ca="1" si="27"/>
        <v>0.51724137931034486</v>
      </c>
    </row>
    <row r="48" spans="1:26" x14ac:dyDescent="0.25">
      <c r="A48" s="15" t="s">
        <v>108</v>
      </c>
      <c r="B48" s="16">
        <f t="shared" ca="1" si="32"/>
        <v>41891</v>
      </c>
      <c r="C48" s="6" t="s">
        <v>43</v>
      </c>
      <c r="D48">
        <f t="shared" ca="1" si="21"/>
        <v>117</v>
      </c>
      <c r="E48">
        <f t="shared" ca="1" si="2"/>
        <v>76</v>
      </c>
      <c r="F48">
        <f t="shared" ca="1" si="22"/>
        <v>41</v>
      </c>
      <c r="G48">
        <f t="shared" ca="1" si="4"/>
        <v>76</v>
      </c>
      <c r="H48">
        <f t="shared" ca="1" si="23"/>
        <v>33</v>
      </c>
      <c r="I48">
        <f t="shared" ca="1" si="6"/>
        <v>8</v>
      </c>
      <c r="J48">
        <f t="shared" ca="1" si="7"/>
        <v>10</v>
      </c>
      <c r="K48">
        <f t="shared" ca="1" si="8"/>
        <v>20</v>
      </c>
      <c r="L48">
        <f t="shared" ca="1" si="31"/>
        <v>87</v>
      </c>
      <c r="M48" s="17">
        <f t="shared" ca="1" si="24"/>
        <v>0.28205128205128205</v>
      </c>
      <c r="N48" s="17">
        <f t="shared" ca="1" si="25"/>
        <v>0.6495726495726496</v>
      </c>
      <c r="O48">
        <f t="shared" ca="1" si="11"/>
        <v>86</v>
      </c>
      <c r="P48">
        <f t="shared" ca="1" si="12"/>
        <v>10</v>
      </c>
      <c r="Q48">
        <f t="shared" ca="1" si="13"/>
        <v>288</v>
      </c>
      <c r="R48">
        <f t="shared" ca="1" si="14"/>
        <v>94</v>
      </c>
      <c r="S48">
        <f t="shared" ca="1" si="29"/>
        <v>57</v>
      </c>
      <c r="T48">
        <f t="shared" ca="1" si="29"/>
        <v>64</v>
      </c>
      <c r="U48">
        <f t="shared" ca="1" si="16"/>
        <v>11</v>
      </c>
      <c r="V48">
        <f t="shared" ca="1" si="30"/>
        <v>23</v>
      </c>
      <c r="W48">
        <f t="shared" ca="1" si="30"/>
        <v>28</v>
      </c>
      <c r="X48">
        <f t="shared" ca="1" si="18"/>
        <v>11</v>
      </c>
      <c r="Y48">
        <f t="shared" ca="1" si="26"/>
        <v>73</v>
      </c>
      <c r="Z48" s="17">
        <f t="shared" ca="1" si="27"/>
        <v>0.46575342465753422</v>
      </c>
    </row>
    <row r="49" spans="1:26" x14ac:dyDescent="0.25">
      <c r="A49" s="15" t="s">
        <v>108</v>
      </c>
      <c r="B49" s="16">
        <f t="shared" ca="1" si="32"/>
        <v>41891</v>
      </c>
      <c r="C49" s="6" t="s">
        <v>44</v>
      </c>
      <c r="D49">
        <f t="shared" ca="1" si="21"/>
        <v>110</v>
      </c>
      <c r="E49">
        <f t="shared" ca="1" si="2"/>
        <v>77</v>
      </c>
      <c r="F49">
        <f t="shared" ca="1" si="22"/>
        <v>33</v>
      </c>
      <c r="G49">
        <f t="shared" ca="1" si="4"/>
        <v>80</v>
      </c>
      <c r="H49">
        <f t="shared" ca="1" si="23"/>
        <v>22</v>
      </c>
      <c r="I49">
        <f t="shared" ca="1" si="6"/>
        <v>8</v>
      </c>
      <c r="J49">
        <f t="shared" ca="1" si="7"/>
        <v>15</v>
      </c>
      <c r="K49">
        <f t="shared" ca="1" si="8"/>
        <v>24</v>
      </c>
      <c r="L49">
        <f t="shared" ca="1" si="31"/>
        <v>71</v>
      </c>
      <c r="M49" s="17">
        <f t="shared" ca="1" si="24"/>
        <v>0.2</v>
      </c>
      <c r="N49" s="17">
        <f t="shared" ca="1" si="25"/>
        <v>0.72727272727272729</v>
      </c>
      <c r="O49">
        <f t="shared" ca="1" si="11"/>
        <v>80</v>
      </c>
      <c r="P49">
        <f t="shared" ca="1" si="12"/>
        <v>8</v>
      </c>
      <c r="Q49">
        <f t="shared" ca="1" si="13"/>
        <v>300</v>
      </c>
      <c r="R49">
        <f t="shared" ca="1" si="14"/>
        <v>92</v>
      </c>
      <c r="S49">
        <f t="shared" ca="1" si="29"/>
        <v>67</v>
      </c>
      <c r="T49">
        <f t="shared" ca="1" si="29"/>
        <v>51</v>
      </c>
      <c r="U49">
        <f t="shared" ca="1" si="16"/>
        <v>14</v>
      </c>
      <c r="V49">
        <f t="shared" ca="1" si="30"/>
        <v>20</v>
      </c>
      <c r="W49">
        <f t="shared" ca="1" si="30"/>
        <v>26</v>
      </c>
      <c r="X49">
        <f t="shared" ca="1" si="18"/>
        <v>13</v>
      </c>
      <c r="Y49">
        <f t="shared" ca="1" si="26"/>
        <v>73</v>
      </c>
      <c r="Z49" s="17">
        <f t="shared" ca="1" si="27"/>
        <v>0.46575342465753422</v>
      </c>
    </row>
    <row r="50" spans="1:26" x14ac:dyDescent="0.25">
      <c r="A50" s="15" t="s">
        <v>108</v>
      </c>
      <c r="B50" s="16">
        <f t="shared" ca="1" si="32"/>
        <v>41891</v>
      </c>
      <c r="C50" s="6" t="s">
        <v>45</v>
      </c>
      <c r="D50">
        <f t="shared" ca="1" si="21"/>
        <v>118</v>
      </c>
      <c r="E50">
        <f t="shared" ca="1" si="2"/>
        <v>77</v>
      </c>
      <c r="F50">
        <f t="shared" ca="1" si="22"/>
        <v>41</v>
      </c>
      <c r="G50">
        <f t="shared" ca="1" si="4"/>
        <v>73</v>
      </c>
      <c r="H50">
        <f t="shared" ca="1" si="23"/>
        <v>38</v>
      </c>
      <c r="I50">
        <f t="shared" ca="1" si="6"/>
        <v>7</v>
      </c>
      <c r="J50">
        <f t="shared" ca="1" si="7"/>
        <v>12</v>
      </c>
      <c r="K50">
        <f t="shared" ca="1" si="8"/>
        <v>20</v>
      </c>
      <c r="L50">
        <f t="shared" ca="1" si="31"/>
        <v>86</v>
      </c>
      <c r="M50" s="17">
        <f t="shared" ca="1" si="24"/>
        <v>0.32203389830508472</v>
      </c>
      <c r="N50" s="17">
        <f t="shared" ca="1" si="25"/>
        <v>0.61864406779661019</v>
      </c>
      <c r="O50">
        <f t="shared" ca="1" si="11"/>
        <v>95</v>
      </c>
      <c r="P50">
        <f t="shared" ca="1" si="12"/>
        <v>10</v>
      </c>
      <c r="Q50">
        <f t="shared" ca="1" si="13"/>
        <v>291</v>
      </c>
      <c r="R50">
        <f t="shared" ca="1" si="14"/>
        <v>97</v>
      </c>
      <c r="S50">
        <f t="shared" ca="1" si="29"/>
        <v>78</v>
      </c>
      <c r="T50">
        <f t="shared" ca="1" si="29"/>
        <v>62</v>
      </c>
      <c r="U50">
        <f t="shared" ca="1" si="16"/>
        <v>15</v>
      </c>
      <c r="V50">
        <f t="shared" ca="1" si="30"/>
        <v>27</v>
      </c>
      <c r="W50">
        <f t="shared" ca="1" si="30"/>
        <v>20</v>
      </c>
      <c r="X50">
        <f t="shared" ca="1" si="18"/>
        <v>14</v>
      </c>
      <c r="Y50">
        <f t="shared" ca="1" si="26"/>
        <v>76</v>
      </c>
      <c r="Z50" s="17">
        <f t="shared" ca="1" si="27"/>
        <v>0.55263157894736847</v>
      </c>
    </row>
    <row r="51" spans="1:26" x14ac:dyDescent="0.25">
      <c r="A51" s="15" t="s">
        <v>108</v>
      </c>
      <c r="B51" s="16">
        <f t="shared" ca="1" si="32"/>
        <v>41891</v>
      </c>
      <c r="C51" s="6" t="s">
        <v>46</v>
      </c>
      <c r="D51">
        <f t="shared" ca="1" si="21"/>
        <v>114</v>
      </c>
      <c r="E51">
        <f t="shared" ca="1" si="2"/>
        <v>78</v>
      </c>
      <c r="F51">
        <f t="shared" ca="1" si="22"/>
        <v>36</v>
      </c>
      <c r="G51">
        <f t="shared" ca="1" si="4"/>
        <v>70</v>
      </c>
      <c r="H51">
        <f t="shared" ca="1" si="23"/>
        <v>37</v>
      </c>
      <c r="I51">
        <f t="shared" ca="1" si="6"/>
        <v>7</v>
      </c>
      <c r="J51">
        <f t="shared" ca="1" si="7"/>
        <v>10</v>
      </c>
      <c r="K51">
        <f t="shared" ca="1" si="8"/>
        <v>30</v>
      </c>
      <c r="L51">
        <f t="shared" ca="1" si="31"/>
        <v>74</v>
      </c>
      <c r="M51" s="17">
        <f t="shared" ca="1" si="24"/>
        <v>0.32456140350877194</v>
      </c>
      <c r="N51" s="17">
        <f t="shared" ca="1" si="25"/>
        <v>0.61403508771929827</v>
      </c>
      <c r="O51">
        <f t="shared" ca="1" si="11"/>
        <v>90</v>
      </c>
      <c r="P51">
        <f t="shared" ca="1" si="12"/>
        <v>9</v>
      </c>
      <c r="Q51">
        <f t="shared" ca="1" si="13"/>
        <v>282</v>
      </c>
      <c r="R51">
        <f t="shared" ca="1" si="14"/>
        <v>81</v>
      </c>
      <c r="S51">
        <f t="shared" ca="1" si="29"/>
        <v>64</v>
      </c>
      <c r="T51">
        <f t="shared" ca="1" si="29"/>
        <v>77</v>
      </c>
      <c r="U51">
        <f t="shared" ca="1" si="16"/>
        <v>15</v>
      </c>
      <c r="V51">
        <f t="shared" ca="1" si="30"/>
        <v>27</v>
      </c>
      <c r="W51">
        <f t="shared" ca="1" si="30"/>
        <v>23</v>
      </c>
      <c r="X51">
        <f t="shared" ca="1" si="18"/>
        <v>10</v>
      </c>
      <c r="Y51">
        <f t="shared" ca="1" si="26"/>
        <v>75</v>
      </c>
      <c r="Z51" s="17">
        <f t="shared" ca="1" si="27"/>
        <v>0.56000000000000005</v>
      </c>
    </row>
    <row r="52" spans="1:26" x14ac:dyDescent="0.25">
      <c r="A52" s="15" t="s">
        <v>108</v>
      </c>
      <c r="B52" s="16">
        <f t="shared" ca="1" si="32"/>
        <v>41891</v>
      </c>
      <c r="C52" s="6" t="s">
        <v>47</v>
      </c>
      <c r="D52">
        <f t="shared" ca="1" si="21"/>
        <v>102</v>
      </c>
      <c r="E52">
        <f t="shared" ca="1" si="2"/>
        <v>77</v>
      </c>
      <c r="F52">
        <f t="shared" ca="1" si="22"/>
        <v>25</v>
      </c>
      <c r="G52">
        <f t="shared" ca="1" si="4"/>
        <v>72</v>
      </c>
      <c r="H52">
        <f t="shared" ca="1" si="23"/>
        <v>21</v>
      </c>
      <c r="I52">
        <f t="shared" ca="1" si="6"/>
        <v>9</v>
      </c>
      <c r="J52">
        <f t="shared" ca="1" si="7"/>
        <v>11</v>
      </c>
      <c r="K52">
        <f t="shared" ca="1" si="8"/>
        <v>30</v>
      </c>
      <c r="L52">
        <f t="shared" ca="1" si="31"/>
        <v>61</v>
      </c>
      <c r="M52" s="17">
        <f t="shared" ca="1" si="24"/>
        <v>0.20588235294117646</v>
      </c>
      <c r="N52" s="17">
        <f t="shared" ca="1" si="25"/>
        <v>0.70588235294117652</v>
      </c>
      <c r="O52">
        <f t="shared" ca="1" si="11"/>
        <v>92</v>
      </c>
      <c r="P52">
        <f t="shared" ca="1" si="12"/>
        <v>9</v>
      </c>
      <c r="Q52">
        <f t="shared" ca="1" si="13"/>
        <v>280</v>
      </c>
      <c r="R52">
        <f t="shared" ca="1" si="14"/>
        <v>93</v>
      </c>
      <c r="S52">
        <f t="shared" ca="1" si="29"/>
        <v>73</v>
      </c>
      <c r="T52">
        <f t="shared" ca="1" si="29"/>
        <v>62</v>
      </c>
      <c r="U52">
        <f t="shared" ca="1" si="16"/>
        <v>15</v>
      </c>
      <c r="V52">
        <f t="shared" ca="1" si="30"/>
        <v>21</v>
      </c>
      <c r="W52">
        <f t="shared" ca="1" si="30"/>
        <v>22</v>
      </c>
      <c r="X52">
        <f t="shared" ca="1" si="18"/>
        <v>11</v>
      </c>
      <c r="Y52">
        <f t="shared" ca="1" si="26"/>
        <v>69</v>
      </c>
      <c r="Z52" s="17">
        <f t="shared" ca="1" si="27"/>
        <v>0.52173913043478259</v>
      </c>
    </row>
    <row r="53" spans="1:26" x14ac:dyDescent="0.25">
      <c r="A53" s="15" t="s">
        <v>108</v>
      </c>
      <c r="B53" s="16">
        <f t="shared" ca="1" si="32"/>
        <v>41891</v>
      </c>
      <c r="C53" s="6" t="s">
        <v>48</v>
      </c>
      <c r="D53">
        <f t="shared" ca="1" si="21"/>
        <v>102</v>
      </c>
      <c r="E53">
        <f t="shared" ca="1" si="2"/>
        <v>71</v>
      </c>
      <c r="F53">
        <f t="shared" ca="1" si="22"/>
        <v>31</v>
      </c>
      <c r="G53">
        <f t="shared" ca="1" si="4"/>
        <v>75</v>
      </c>
      <c r="H53">
        <f t="shared" ca="1" si="23"/>
        <v>22</v>
      </c>
      <c r="I53">
        <f t="shared" ca="1" si="6"/>
        <v>5</v>
      </c>
      <c r="J53">
        <f t="shared" ca="1" si="7"/>
        <v>15</v>
      </c>
      <c r="K53">
        <f t="shared" ca="1" si="8"/>
        <v>29</v>
      </c>
      <c r="L53">
        <f t="shared" ca="1" si="31"/>
        <v>58</v>
      </c>
      <c r="M53" s="17">
        <f t="shared" ca="1" si="24"/>
        <v>0.21568627450980393</v>
      </c>
      <c r="N53" s="17">
        <f t="shared" ca="1" si="25"/>
        <v>0.73529411764705888</v>
      </c>
      <c r="O53">
        <f t="shared" ca="1" si="11"/>
        <v>80</v>
      </c>
      <c r="P53">
        <f t="shared" ca="1" si="12"/>
        <v>9</v>
      </c>
      <c r="Q53">
        <f t="shared" ca="1" si="13"/>
        <v>294</v>
      </c>
      <c r="R53">
        <f t="shared" ca="1" si="14"/>
        <v>90</v>
      </c>
      <c r="S53">
        <f t="shared" ca="1" si="29"/>
        <v>52</v>
      </c>
      <c r="T53">
        <f t="shared" ca="1" si="29"/>
        <v>55</v>
      </c>
      <c r="U53">
        <f t="shared" ca="1" si="16"/>
        <v>11</v>
      </c>
      <c r="V53">
        <f t="shared" ca="1" si="30"/>
        <v>26</v>
      </c>
      <c r="W53">
        <f t="shared" ca="1" si="30"/>
        <v>20</v>
      </c>
      <c r="X53">
        <f t="shared" ca="1" si="18"/>
        <v>14</v>
      </c>
      <c r="Y53">
        <f t="shared" ca="1" si="26"/>
        <v>71</v>
      </c>
      <c r="Z53" s="17">
        <f t="shared" ca="1" si="27"/>
        <v>0.52112676056338025</v>
      </c>
    </row>
    <row r="54" spans="1:26" x14ac:dyDescent="0.25">
      <c r="A54" s="15" t="s">
        <v>108</v>
      </c>
      <c r="B54" s="16">
        <f t="shared" ca="1" si="32"/>
        <v>41891</v>
      </c>
      <c r="C54" s="6" t="s">
        <v>49</v>
      </c>
      <c r="D54">
        <f t="shared" ca="1" si="21"/>
        <v>103</v>
      </c>
      <c r="E54">
        <f t="shared" ca="1" si="2"/>
        <v>77</v>
      </c>
      <c r="F54">
        <f t="shared" ca="1" si="22"/>
        <v>26</v>
      </c>
      <c r="G54">
        <f t="shared" ca="1" si="4"/>
        <v>74</v>
      </c>
      <c r="H54">
        <f t="shared" ca="1" si="23"/>
        <v>19</v>
      </c>
      <c r="I54">
        <f t="shared" ca="1" si="6"/>
        <v>10</v>
      </c>
      <c r="J54">
        <f t="shared" ca="1" si="7"/>
        <v>12</v>
      </c>
      <c r="K54">
        <f t="shared" ca="1" si="8"/>
        <v>20</v>
      </c>
      <c r="L54">
        <f t="shared" ca="1" si="31"/>
        <v>71</v>
      </c>
      <c r="M54" s="17">
        <f t="shared" ca="1" si="24"/>
        <v>0.18446601941747573</v>
      </c>
      <c r="N54" s="17">
        <f t="shared" ca="1" si="25"/>
        <v>0.71844660194174759</v>
      </c>
      <c r="O54">
        <f t="shared" ca="1" si="11"/>
        <v>83</v>
      </c>
      <c r="P54">
        <f t="shared" ca="1" si="12"/>
        <v>8</v>
      </c>
      <c r="Q54">
        <f t="shared" ca="1" si="13"/>
        <v>291</v>
      </c>
      <c r="R54">
        <f t="shared" ca="1" si="14"/>
        <v>98</v>
      </c>
      <c r="S54">
        <f t="shared" ca="1" si="29"/>
        <v>66</v>
      </c>
      <c r="T54">
        <f t="shared" ca="1" si="29"/>
        <v>58</v>
      </c>
      <c r="U54">
        <f t="shared" ca="1" si="16"/>
        <v>13</v>
      </c>
      <c r="V54">
        <f t="shared" ca="1" si="30"/>
        <v>25</v>
      </c>
      <c r="W54">
        <f t="shared" ca="1" si="30"/>
        <v>26</v>
      </c>
      <c r="X54">
        <f t="shared" ca="1" si="18"/>
        <v>12</v>
      </c>
      <c r="Y54">
        <f t="shared" ca="1" si="26"/>
        <v>76</v>
      </c>
      <c r="Z54" s="17">
        <f t="shared" ca="1" si="27"/>
        <v>0.5</v>
      </c>
    </row>
    <row r="55" spans="1:26" x14ac:dyDescent="0.25">
      <c r="A55" s="15" t="s">
        <v>108</v>
      </c>
      <c r="B55" s="16">
        <f t="shared" ca="1" si="32"/>
        <v>41891</v>
      </c>
      <c r="C55" s="6" t="s">
        <v>50</v>
      </c>
      <c r="D55">
        <f t="shared" ca="1" si="21"/>
        <v>103</v>
      </c>
      <c r="E55">
        <f t="shared" ca="1" si="2"/>
        <v>73</v>
      </c>
      <c r="F55">
        <f t="shared" ca="1" si="22"/>
        <v>30</v>
      </c>
      <c r="G55">
        <f t="shared" ca="1" si="4"/>
        <v>78</v>
      </c>
      <c r="H55">
        <f t="shared" ca="1" si="23"/>
        <v>19</v>
      </c>
      <c r="I55">
        <f t="shared" ca="1" si="6"/>
        <v>6</v>
      </c>
      <c r="J55">
        <f t="shared" ca="1" si="7"/>
        <v>14</v>
      </c>
      <c r="K55">
        <f t="shared" ca="1" si="8"/>
        <v>27</v>
      </c>
      <c r="L55">
        <f t="shared" ca="1" si="31"/>
        <v>62</v>
      </c>
      <c r="M55" s="17">
        <f t="shared" ca="1" si="24"/>
        <v>0.18446601941747573</v>
      </c>
      <c r="N55" s="17">
        <f t="shared" ca="1" si="25"/>
        <v>0.75728155339805825</v>
      </c>
      <c r="O55">
        <f t="shared" ca="1" si="11"/>
        <v>100</v>
      </c>
      <c r="P55">
        <f t="shared" ca="1" si="12"/>
        <v>8</v>
      </c>
      <c r="Q55">
        <f t="shared" ca="1" si="13"/>
        <v>290</v>
      </c>
      <c r="R55">
        <f t="shared" ca="1" si="14"/>
        <v>80</v>
      </c>
      <c r="S55">
        <f t="shared" ca="1" si="29"/>
        <v>70</v>
      </c>
      <c r="T55">
        <f t="shared" ca="1" si="29"/>
        <v>66</v>
      </c>
      <c r="U55">
        <f t="shared" ca="1" si="16"/>
        <v>14</v>
      </c>
      <c r="V55">
        <f t="shared" ca="1" si="30"/>
        <v>29</v>
      </c>
      <c r="W55">
        <f t="shared" ca="1" si="30"/>
        <v>28</v>
      </c>
      <c r="X55">
        <f t="shared" ca="1" si="18"/>
        <v>12</v>
      </c>
      <c r="Y55">
        <f t="shared" ca="1" si="26"/>
        <v>83</v>
      </c>
      <c r="Z55" s="17">
        <f t="shared" ca="1" si="27"/>
        <v>0.51807228915662651</v>
      </c>
    </row>
    <row r="56" spans="1:26" x14ac:dyDescent="0.25">
      <c r="A56" s="15" t="s">
        <v>108</v>
      </c>
      <c r="B56" s="16">
        <f t="shared" ca="1" si="32"/>
        <v>41891</v>
      </c>
      <c r="C56" s="6" t="s">
        <v>51</v>
      </c>
      <c r="D56">
        <f t="shared" ca="1" si="21"/>
        <v>117</v>
      </c>
      <c r="E56">
        <f t="shared" ca="1" si="2"/>
        <v>74</v>
      </c>
      <c r="F56">
        <f t="shared" ca="1" si="22"/>
        <v>43</v>
      </c>
      <c r="G56">
        <f t="shared" ca="1" si="4"/>
        <v>71</v>
      </c>
      <c r="H56">
        <f t="shared" ca="1" si="23"/>
        <v>40</v>
      </c>
      <c r="I56">
        <f t="shared" ca="1" si="6"/>
        <v>6</v>
      </c>
      <c r="J56">
        <f t="shared" ca="1" si="7"/>
        <v>15</v>
      </c>
      <c r="K56">
        <f t="shared" ca="1" si="8"/>
        <v>29</v>
      </c>
      <c r="L56">
        <f t="shared" ca="1" si="31"/>
        <v>73</v>
      </c>
      <c r="M56" s="17">
        <f t="shared" ca="1" si="24"/>
        <v>0.34188034188034189</v>
      </c>
      <c r="N56" s="17">
        <f t="shared" ca="1" si="25"/>
        <v>0.60683760683760679</v>
      </c>
      <c r="O56">
        <f t="shared" ca="1" si="11"/>
        <v>80</v>
      </c>
      <c r="P56">
        <f t="shared" ca="1" si="12"/>
        <v>8</v>
      </c>
      <c r="Q56">
        <f t="shared" ca="1" si="13"/>
        <v>282</v>
      </c>
      <c r="R56">
        <f t="shared" ca="1" si="14"/>
        <v>89</v>
      </c>
      <c r="S56">
        <f t="shared" ca="1" si="29"/>
        <v>75</v>
      </c>
      <c r="T56">
        <f t="shared" ca="1" si="29"/>
        <v>73</v>
      </c>
      <c r="U56">
        <f t="shared" ca="1" si="16"/>
        <v>15</v>
      </c>
      <c r="V56">
        <f t="shared" ca="1" si="30"/>
        <v>22</v>
      </c>
      <c r="W56">
        <f t="shared" ca="1" si="30"/>
        <v>26</v>
      </c>
      <c r="X56">
        <f t="shared" ca="1" si="18"/>
        <v>14</v>
      </c>
      <c r="Y56">
        <f t="shared" ca="1" si="26"/>
        <v>77</v>
      </c>
      <c r="Z56" s="17">
        <f t="shared" ca="1" si="27"/>
        <v>0.48051948051948051</v>
      </c>
    </row>
    <row r="57" spans="1:26" x14ac:dyDescent="0.25">
      <c r="A57" s="15" t="s">
        <v>108</v>
      </c>
      <c r="B57" s="16">
        <f t="shared" ca="1" si="32"/>
        <v>41891</v>
      </c>
      <c r="C57" s="6" t="s">
        <v>52</v>
      </c>
      <c r="D57">
        <f t="shared" ca="1" si="21"/>
        <v>115</v>
      </c>
      <c r="E57">
        <f t="shared" ca="1" si="2"/>
        <v>78</v>
      </c>
      <c r="F57">
        <f t="shared" ca="1" si="22"/>
        <v>37</v>
      </c>
      <c r="G57">
        <f t="shared" ca="1" si="4"/>
        <v>77</v>
      </c>
      <c r="H57">
        <f t="shared" ca="1" si="23"/>
        <v>31</v>
      </c>
      <c r="I57">
        <f t="shared" ca="1" si="6"/>
        <v>7</v>
      </c>
      <c r="J57">
        <f t="shared" ca="1" si="7"/>
        <v>10</v>
      </c>
      <c r="K57">
        <f t="shared" ca="1" si="8"/>
        <v>30</v>
      </c>
      <c r="L57">
        <f t="shared" ca="1" si="31"/>
        <v>75</v>
      </c>
      <c r="M57" s="17">
        <f t="shared" ca="1" si="24"/>
        <v>0.26956521739130435</v>
      </c>
      <c r="N57" s="17">
        <f t="shared" ca="1" si="25"/>
        <v>0.66956521739130437</v>
      </c>
      <c r="O57">
        <f t="shared" ca="1" si="11"/>
        <v>95</v>
      </c>
      <c r="P57">
        <f t="shared" ca="1" si="12"/>
        <v>8</v>
      </c>
      <c r="Q57">
        <f t="shared" ca="1" si="13"/>
        <v>293</v>
      </c>
      <c r="R57">
        <f t="shared" ca="1" si="14"/>
        <v>96</v>
      </c>
      <c r="S57">
        <f t="shared" ca="1" si="29"/>
        <v>73</v>
      </c>
      <c r="T57">
        <f t="shared" ca="1" si="29"/>
        <v>60</v>
      </c>
      <c r="U57">
        <f t="shared" ca="1" si="16"/>
        <v>15</v>
      </c>
      <c r="V57">
        <f t="shared" ca="1" si="30"/>
        <v>20</v>
      </c>
      <c r="W57">
        <f t="shared" ca="1" si="30"/>
        <v>21</v>
      </c>
      <c r="X57">
        <f t="shared" ca="1" si="18"/>
        <v>14</v>
      </c>
      <c r="Y57">
        <f t="shared" ca="1" si="26"/>
        <v>70</v>
      </c>
      <c r="Z57" s="17">
        <f t="shared" ca="1" si="27"/>
        <v>0.5</v>
      </c>
    </row>
    <row r="58" spans="1:26" x14ac:dyDescent="0.25">
      <c r="A58" s="15" t="s">
        <v>108</v>
      </c>
      <c r="B58" s="16">
        <f t="shared" ca="1" si="32"/>
        <v>41891</v>
      </c>
      <c r="C58" s="6" t="s">
        <v>53</v>
      </c>
      <c r="D58">
        <f t="shared" ca="1" si="21"/>
        <v>111</v>
      </c>
      <c r="E58">
        <f t="shared" ca="1" si="2"/>
        <v>78</v>
      </c>
      <c r="F58">
        <f t="shared" ca="1" si="22"/>
        <v>33</v>
      </c>
      <c r="G58">
        <f t="shared" ca="1" si="4"/>
        <v>80</v>
      </c>
      <c r="H58">
        <f t="shared" ca="1" si="23"/>
        <v>21</v>
      </c>
      <c r="I58">
        <f t="shared" ca="1" si="6"/>
        <v>10</v>
      </c>
      <c r="J58">
        <f t="shared" ca="1" si="7"/>
        <v>10</v>
      </c>
      <c r="K58">
        <f t="shared" ca="1" si="8"/>
        <v>21</v>
      </c>
      <c r="L58">
        <f t="shared" ca="1" si="31"/>
        <v>80</v>
      </c>
      <c r="M58" s="17">
        <f t="shared" ca="1" si="24"/>
        <v>0.1891891891891892</v>
      </c>
      <c r="N58" s="17">
        <f t="shared" ca="1" si="25"/>
        <v>0.72072072072072069</v>
      </c>
      <c r="O58">
        <f t="shared" ca="1" si="11"/>
        <v>98</v>
      </c>
      <c r="P58">
        <f t="shared" ca="1" si="12"/>
        <v>9</v>
      </c>
      <c r="Q58">
        <f t="shared" ca="1" si="13"/>
        <v>289</v>
      </c>
      <c r="R58">
        <f t="shared" ca="1" si="14"/>
        <v>82</v>
      </c>
      <c r="S58">
        <f t="shared" ca="1" si="29"/>
        <v>52</v>
      </c>
      <c r="T58">
        <f t="shared" ca="1" si="29"/>
        <v>52</v>
      </c>
      <c r="U58">
        <f t="shared" ca="1" si="16"/>
        <v>11</v>
      </c>
      <c r="V58">
        <f t="shared" ca="1" si="30"/>
        <v>26</v>
      </c>
      <c r="W58">
        <f t="shared" ca="1" si="30"/>
        <v>20</v>
      </c>
      <c r="X58">
        <f t="shared" ca="1" si="18"/>
        <v>15</v>
      </c>
      <c r="Y58">
        <f t="shared" ca="1" si="26"/>
        <v>72</v>
      </c>
      <c r="Z58" s="17">
        <f t="shared" ca="1" si="27"/>
        <v>0.51388888888888884</v>
      </c>
    </row>
    <row r="59" spans="1:26" x14ac:dyDescent="0.25">
      <c r="A59" s="15" t="s">
        <v>108</v>
      </c>
      <c r="B59" s="16">
        <f t="shared" ca="1" si="32"/>
        <v>41891</v>
      </c>
      <c r="C59" s="6" t="s">
        <v>54</v>
      </c>
      <c r="D59">
        <f t="shared" ca="1" si="21"/>
        <v>103</v>
      </c>
      <c r="E59">
        <f t="shared" ca="1" si="2"/>
        <v>70</v>
      </c>
      <c r="F59">
        <f t="shared" ca="1" si="22"/>
        <v>33</v>
      </c>
      <c r="G59">
        <f t="shared" ca="1" si="4"/>
        <v>70</v>
      </c>
      <c r="H59">
        <f t="shared" ca="1" si="23"/>
        <v>26</v>
      </c>
      <c r="I59">
        <f t="shared" ca="1" si="6"/>
        <v>7</v>
      </c>
      <c r="J59">
        <f t="shared" ca="1" si="7"/>
        <v>10</v>
      </c>
      <c r="K59">
        <f t="shared" ca="1" si="8"/>
        <v>21</v>
      </c>
      <c r="L59">
        <f t="shared" ca="1" si="31"/>
        <v>72</v>
      </c>
      <c r="M59" s="17">
        <f t="shared" ca="1" si="24"/>
        <v>0.25242718446601942</v>
      </c>
      <c r="N59" s="17">
        <f t="shared" ca="1" si="25"/>
        <v>0.67961165048543692</v>
      </c>
      <c r="O59">
        <f t="shared" ca="1" si="11"/>
        <v>88</v>
      </c>
      <c r="P59">
        <f t="shared" ca="1" si="12"/>
        <v>10</v>
      </c>
      <c r="Q59">
        <f t="shared" ca="1" si="13"/>
        <v>295</v>
      </c>
      <c r="R59">
        <f t="shared" ca="1" si="14"/>
        <v>91</v>
      </c>
      <c r="S59">
        <f t="shared" ca="1" si="29"/>
        <v>66</v>
      </c>
      <c r="T59">
        <f t="shared" ca="1" si="29"/>
        <v>62</v>
      </c>
      <c r="U59">
        <f t="shared" ca="1" si="16"/>
        <v>15</v>
      </c>
      <c r="V59">
        <f t="shared" ca="1" si="30"/>
        <v>22</v>
      </c>
      <c r="W59">
        <f t="shared" ca="1" si="30"/>
        <v>22</v>
      </c>
      <c r="X59">
        <f t="shared" ca="1" si="18"/>
        <v>10</v>
      </c>
      <c r="Y59">
        <f t="shared" ca="1" si="26"/>
        <v>69</v>
      </c>
      <c r="Z59" s="17">
        <f t="shared" ca="1" si="27"/>
        <v>0.53623188405797106</v>
      </c>
    </row>
    <row r="60" spans="1:26" x14ac:dyDescent="0.25">
      <c r="A60" s="15" t="s">
        <v>108</v>
      </c>
      <c r="B60" s="16">
        <f t="shared" ca="1" si="32"/>
        <v>41891</v>
      </c>
      <c r="C60" s="6" t="s">
        <v>55</v>
      </c>
      <c r="D60">
        <f t="shared" ca="1" si="21"/>
        <v>104</v>
      </c>
      <c r="E60">
        <f t="shared" ca="1" si="2"/>
        <v>78</v>
      </c>
      <c r="F60">
        <f t="shared" ca="1" si="22"/>
        <v>26</v>
      </c>
      <c r="G60">
        <f t="shared" ca="1" si="4"/>
        <v>78</v>
      </c>
      <c r="H60">
        <f t="shared" ca="1" si="23"/>
        <v>16</v>
      </c>
      <c r="I60">
        <f t="shared" ca="1" si="6"/>
        <v>10</v>
      </c>
      <c r="J60">
        <f t="shared" ca="1" si="7"/>
        <v>14</v>
      </c>
      <c r="K60">
        <f t="shared" ca="1" si="8"/>
        <v>23</v>
      </c>
      <c r="L60">
        <f t="shared" ca="1" si="31"/>
        <v>67</v>
      </c>
      <c r="M60" s="17">
        <f t="shared" ca="1" si="24"/>
        <v>0.15384615384615385</v>
      </c>
      <c r="N60" s="17">
        <f t="shared" ca="1" si="25"/>
        <v>0.75</v>
      </c>
      <c r="O60">
        <f t="shared" ca="1" si="11"/>
        <v>87</v>
      </c>
      <c r="P60">
        <f t="shared" ca="1" si="12"/>
        <v>10</v>
      </c>
      <c r="Q60">
        <f t="shared" ca="1" si="13"/>
        <v>299</v>
      </c>
      <c r="R60">
        <f t="shared" ca="1" si="14"/>
        <v>89</v>
      </c>
      <c r="S60">
        <f t="shared" ca="1" si="29"/>
        <v>74</v>
      </c>
      <c r="T60">
        <f t="shared" ca="1" si="29"/>
        <v>79</v>
      </c>
      <c r="U60">
        <f t="shared" ca="1" si="16"/>
        <v>11</v>
      </c>
      <c r="V60">
        <f t="shared" ca="1" si="30"/>
        <v>29</v>
      </c>
      <c r="W60">
        <f t="shared" ca="1" si="30"/>
        <v>28</v>
      </c>
      <c r="X60">
        <f t="shared" ca="1" si="18"/>
        <v>12</v>
      </c>
      <c r="Y60">
        <f t="shared" ca="1" si="26"/>
        <v>80</v>
      </c>
      <c r="Z60" s="17">
        <f t="shared" ca="1" si="27"/>
        <v>0.5</v>
      </c>
    </row>
    <row r="61" spans="1:26" x14ac:dyDescent="0.25">
      <c r="A61" s="15" t="s">
        <v>108</v>
      </c>
      <c r="B61" s="16">
        <f t="shared" ca="1" si="32"/>
        <v>41891</v>
      </c>
      <c r="C61" s="6" t="s">
        <v>56</v>
      </c>
      <c r="D61">
        <f t="shared" ca="1" si="21"/>
        <v>104</v>
      </c>
      <c r="E61">
        <f t="shared" ca="1" si="2"/>
        <v>72</v>
      </c>
      <c r="F61">
        <f t="shared" ca="1" si="22"/>
        <v>32</v>
      </c>
      <c r="G61">
        <f t="shared" ca="1" si="4"/>
        <v>76</v>
      </c>
      <c r="H61">
        <f t="shared" ca="1" si="23"/>
        <v>19</v>
      </c>
      <c r="I61">
        <f t="shared" ca="1" si="6"/>
        <v>9</v>
      </c>
      <c r="J61">
        <f t="shared" ca="1" si="7"/>
        <v>13</v>
      </c>
      <c r="K61">
        <f t="shared" ca="1" si="8"/>
        <v>26</v>
      </c>
      <c r="L61">
        <f t="shared" ca="1" si="31"/>
        <v>65</v>
      </c>
      <c r="M61" s="17">
        <f t="shared" ca="1" si="24"/>
        <v>0.18269230769230768</v>
      </c>
      <c r="N61" s="17">
        <f t="shared" ca="1" si="25"/>
        <v>0.73076923076923073</v>
      </c>
      <c r="O61">
        <f t="shared" ca="1" si="11"/>
        <v>80</v>
      </c>
      <c r="P61">
        <f t="shared" ca="1" si="12"/>
        <v>8</v>
      </c>
      <c r="Q61">
        <f t="shared" ca="1" si="13"/>
        <v>283</v>
      </c>
      <c r="R61">
        <f t="shared" ca="1" si="14"/>
        <v>100</v>
      </c>
      <c r="S61">
        <f t="shared" ca="1" si="29"/>
        <v>58</v>
      </c>
      <c r="T61">
        <f t="shared" ca="1" si="29"/>
        <v>65</v>
      </c>
      <c r="U61">
        <f t="shared" ca="1" si="16"/>
        <v>10</v>
      </c>
      <c r="V61">
        <f t="shared" ca="1" si="30"/>
        <v>27</v>
      </c>
      <c r="W61">
        <f t="shared" ca="1" si="30"/>
        <v>30</v>
      </c>
      <c r="X61">
        <f t="shared" ca="1" si="18"/>
        <v>14</v>
      </c>
      <c r="Y61">
        <f t="shared" ca="1" si="26"/>
        <v>81</v>
      </c>
      <c r="Z61" s="17">
        <f t="shared" ca="1" si="27"/>
        <v>0.4567901234567901</v>
      </c>
    </row>
    <row r="62" spans="1:26" x14ac:dyDescent="0.25">
      <c r="A62" s="15" t="s">
        <v>108</v>
      </c>
      <c r="B62" s="16">
        <f ca="1">TODAY()-2</f>
        <v>41892</v>
      </c>
      <c r="C62" s="6" t="s">
        <v>37</v>
      </c>
      <c r="D62">
        <f t="shared" ca="1" si="21"/>
        <v>103</v>
      </c>
      <c r="E62">
        <f t="shared" ca="1" si="2"/>
        <v>71</v>
      </c>
      <c r="F62">
        <f t="shared" ca="1" si="22"/>
        <v>32</v>
      </c>
      <c r="G62">
        <f t="shared" ca="1" si="4"/>
        <v>72</v>
      </c>
      <c r="H62">
        <f t="shared" ca="1" si="23"/>
        <v>22</v>
      </c>
      <c r="I62">
        <f t="shared" ca="1" si="6"/>
        <v>9</v>
      </c>
      <c r="J62">
        <f t="shared" ca="1" si="7"/>
        <v>15</v>
      </c>
      <c r="K62">
        <f t="shared" ca="1" si="8"/>
        <v>27</v>
      </c>
      <c r="L62">
        <f t="shared" ca="1" si="31"/>
        <v>61</v>
      </c>
      <c r="M62" s="17">
        <f t="shared" ca="1" si="24"/>
        <v>0.21359223300970873</v>
      </c>
      <c r="N62" s="17">
        <f t="shared" ca="1" si="25"/>
        <v>0.69902912621359226</v>
      </c>
      <c r="O62">
        <f t="shared" ca="1" si="11"/>
        <v>84</v>
      </c>
      <c r="P62">
        <f t="shared" ca="1" si="12"/>
        <v>8</v>
      </c>
      <c r="Q62">
        <f t="shared" ca="1" si="13"/>
        <v>282</v>
      </c>
      <c r="R62">
        <f t="shared" ca="1" si="14"/>
        <v>87</v>
      </c>
      <c r="S62">
        <f t="shared" ca="1" si="29"/>
        <v>79</v>
      </c>
      <c r="T62">
        <f t="shared" ca="1" si="29"/>
        <v>61</v>
      </c>
      <c r="U62">
        <f t="shared" ca="1" si="16"/>
        <v>14</v>
      </c>
      <c r="V62">
        <f t="shared" ca="1" si="30"/>
        <v>23</v>
      </c>
      <c r="W62">
        <f t="shared" ca="1" si="30"/>
        <v>22</v>
      </c>
      <c r="X62">
        <f t="shared" ca="1" si="18"/>
        <v>12</v>
      </c>
      <c r="Y62">
        <f t="shared" ca="1" si="26"/>
        <v>71</v>
      </c>
      <c r="Z62" s="17">
        <f t="shared" ca="1" si="27"/>
        <v>0.52112676056338025</v>
      </c>
    </row>
    <row r="63" spans="1:26" x14ac:dyDescent="0.25">
      <c r="A63" s="15" t="s">
        <v>108</v>
      </c>
      <c r="B63" s="16">
        <f t="shared" ref="B63:B81" ca="1" si="33">TODAY()-2</f>
        <v>41892</v>
      </c>
      <c r="C63" s="6" t="s">
        <v>38</v>
      </c>
      <c r="D63">
        <f t="shared" ca="1" si="21"/>
        <v>114</v>
      </c>
      <c r="E63">
        <f t="shared" ca="1" si="2"/>
        <v>77</v>
      </c>
      <c r="F63">
        <f t="shared" ca="1" si="22"/>
        <v>37</v>
      </c>
      <c r="G63">
        <f t="shared" ca="1" si="4"/>
        <v>76</v>
      </c>
      <c r="H63">
        <f t="shared" ca="1" si="23"/>
        <v>30</v>
      </c>
      <c r="I63">
        <f t="shared" ca="1" si="6"/>
        <v>8</v>
      </c>
      <c r="J63">
        <f t="shared" ca="1" si="7"/>
        <v>14</v>
      </c>
      <c r="K63">
        <f t="shared" ca="1" si="8"/>
        <v>26</v>
      </c>
      <c r="L63">
        <f t="shared" ca="1" si="31"/>
        <v>74</v>
      </c>
      <c r="M63" s="17">
        <f t="shared" ca="1" si="24"/>
        <v>0.26315789473684209</v>
      </c>
      <c r="N63" s="17">
        <f t="shared" ca="1" si="25"/>
        <v>0.66666666666666663</v>
      </c>
      <c r="O63">
        <f t="shared" ca="1" si="11"/>
        <v>97</v>
      </c>
      <c r="P63">
        <f t="shared" ca="1" si="12"/>
        <v>10</v>
      </c>
      <c r="Q63">
        <f t="shared" ca="1" si="13"/>
        <v>283</v>
      </c>
      <c r="R63">
        <f t="shared" ca="1" si="14"/>
        <v>96</v>
      </c>
      <c r="S63">
        <f t="shared" ca="1" si="29"/>
        <v>65</v>
      </c>
      <c r="T63">
        <f t="shared" ca="1" si="29"/>
        <v>51</v>
      </c>
      <c r="U63">
        <f t="shared" ca="1" si="16"/>
        <v>12</v>
      </c>
      <c r="V63">
        <f t="shared" ca="1" si="30"/>
        <v>28</v>
      </c>
      <c r="W63">
        <f t="shared" ca="1" si="30"/>
        <v>22</v>
      </c>
      <c r="X63">
        <f t="shared" ca="1" si="18"/>
        <v>11</v>
      </c>
      <c r="Y63">
        <f t="shared" ca="1" si="26"/>
        <v>73</v>
      </c>
      <c r="Z63" s="17">
        <f t="shared" ca="1" si="27"/>
        <v>0.54794520547945202</v>
      </c>
    </row>
    <row r="64" spans="1:26" x14ac:dyDescent="0.25">
      <c r="A64" s="15" t="s">
        <v>108</v>
      </c>
      <c r="B64" s="16">
        <f t="shared" ca="1" si="33"/>
        <v>41892</v>
      </c>
      <c r="C64" s="6" t="s">
        <v>39</v>
      </c>
      <c r="D64">
        <f t="shared" ca="1" si="21"/>
        <v>106</v>
      </c>
      <c r="E64">
        <f t="shared" ca="1" si="2"/>
        <v>79</v>
      </c>
      <c r="F64">
        <f t="shared" ca="1" si="22"/>
        <v>27</v>
      </c>
      <c r="G64">
        <f t="shared" ca="1" si="4"/>
        <v>76</v>
      </c>
      <c r="H64">
        <f t="shared" ca="1" si="23"/>
        <v>22</v>
      </c>
      <c r="I64">
        <f t="shared" ca="1" si="6"/>
        <v>8</v>
      </c>
      <c r="J64">
        <f t="shared" ca="1" si="7"/>
        <v>14</v>
      </c>
      <c r="K64">
        <f t="shared" ca="1" si="8"/>
        <v>21</v>
      </c>
      <c r="L64">
        <f t="shared" ca="1" si="31"/>
        <v>71</v>
      </c>
      <c r="M64" s="17">
        <f t="shared" ca="1" si="24"/>
        <v>0.20754716981132076</v>
      </c>
      <c r="N64" s="17">
        <f t="shared" ca="1" si="25"/>
        <v>0.71698113207547165</v>
      </c>
      <c r="O64">
        <f t="shared" ca="1" si="11"/>
        <v>85</v>
      </c>
      <c r="P64">
        <f t="shared" ca="1" si="12"/>
        <v>8</v>
      </c>
      <c r="Q64">
        <f t="shared" ca="1" si="13"/>
        <v>298</v>
      </c>
      <c r="R64">
        <f t="shared" ca="1" si="14"/>
        <v>96</v>
      </c>
      <c r="S64">
        <f t="shared" ca="1" si="29"/>
        <v>55</v>
      </c>
      <c r="T64">
        <f t="shared" ca="1" si="29"/>
        <v>80</v>
      </c>
      <c r="U64">
        <f t="shared" ca="1" si="16"/>
        <v>15</v>
      </c>
      <c r="V64">
        <f t="shared" ca="1" si="30"/>
        <v>23</v>
      </c>
      <c r="W64">
        <f t="shared" ca="1" si="30"/>
        <v>23</v>
      </c>
      <c r="X64">
        <f t="shared" ca="1" si="18"/>
        <v>14</v>
      </c>
      <c r="Y64">
        <f t="shared" ca="1" si="26"/>
        <v>75</v>
      </c>
      <c r="Z64" s="17">
        <f t="shared" ca="1" si="27"/>
        <v>0.50666666666666671</v>
      </c>
    </row>
    <row r="65" spans="1:26" x14ac:dyDescent="0.25">
      <c r="A65" s="15" t="s">
        <v>108</v>
      </c>
      <c r="B65" s="16">
        <f t="shared" ca="1" si="33"/>
        <v>41892</v>
      </c>
      <c r="C65" s="6" t="s">
        <v>40</v>
      </c>
      <c r="D65">
        <f t="shared" ca="1" si="21"/>
        <v>103</v>
      </c>
      <c r="E65">
        <f t="shared" ca="1" si="2"/>
        <v>79</v>
      </c>
      <c r="F65">
        <f t="shared" ca="1" si="22"/>
        <v>24</v>
      </c>
      <c r="G65">
        <f t="shared" ca="1" si="4"/>
        <v>77</v>
      </c>
      <c r="H65">
        <f t="shared" ca="1" si="23"/>
        <v>20</v>
      </c>
      <c r="I65">
        <f t="shared" ca="1" si="6"/>
        <v>6</v>
      </c>
      <c r="J65">
        <f t="shared" ca="1" si="7"/>
        <v>12</v>
      </c>
      <c r="K65">
        <f t="shared" ca="1" si="8"/>
        <v>25</v>
      </c>
      <c r="L65">
        <f t="shared" ca="1" si="31"/>
        <v>66</v>
      </c>
      <c r="M65" s="17">
        <f t="shared" ca="1" si="24"/>
        <v>0.1941747572815534</v>
      </c>
      <c r="N65" s="17">
        <f t="shared" ca="1" si="25"/>
        <v>0.74757281553398058</v>
      </c>
      <c r="O65">
        <f t="shared" ca="1" si="11"/>
        <v>93</v>
      </c>
      <c r="P65">
        <f t="shared" ca="1" si="12"/>
        <v>8</v>
      </c>
      <c r="Q65">
        <f t="shared" ca="1" si="13"/>
        <v>282</v>
      </c>
      <c r="R65">
        <f t="shared" ca="1" si="14"/>
        <v>98</v>
      </c>
      <c r="S65">
        <f t="shared" ca="1" si="29"/>
        <v>68</v>
      </c>
      <c r="T65">
        <f t="shared" ca="1" si="29"/>
        <v>50</v>
      </c>
      <c r="U65">
        <f t="shared" ca="1" si="16"/>
        <v>10</v>
      </c>
      <c r="V65">
        <f t="shared" ca="1" si="30"/>
        <v>21</v>
      </c>
      <c r="W65">
        <f t="shared" ca="1" si="30"/>
        <v>23</v>
      </c>
      <c r="X65">
        <f t="shared" ca="1" si="18"/>
        <v>13</v>
      </c>
      <c r="Y65">
        <f t="shared" ca="1" si="26"/>
        <v>67</v>
      </c>
      <c r="Z65" s="17">
        <f t="shared" ca="1" si="27"/>
        <v>0.46268656716417911</v>
      </c>
    </row>
    <row r="66" spans="1:26" x14ac:dyDescent="0.25">
      <c r="A66" s="15" t="s">
        <v>108</v>
      </c>
      <c r="B66" s="16">
        <f t="shared" ca="1" si="33"/>
        <v>41892</v>
      </c>
      <c r="C66" s="6" t="s">
        <v>41</v>
      </c>
      <c r="D66">
        <f t="shared" ca="1" si="21"/>
        <v>119</v>
      </c>
      <c r="E66">
        <f t="shared" ca="1" si="2"/>
        <v>80</v>
      </c>
      <c r="F66">
        <f t="shared" ca="1" si="22"/>
        <v>39</v>
      </c>
      <c r="G66">
        <f t="shared" ca="1" si="4"/>
        <v>74</v>
      </c>
      <c r="H66">
        <f t="shared" ca="1" si="23"/>
        <v>40</v>
      </c>
      <c r="I66">
        <f t="shared" ca="1" si="6"/>
        <v>5</v>
      </c>
      <c r="J66">
        <f t="shared" ca="1" si="7"/>
        <v>15</v>
      </c>
      <c r="K66">
        <f t="shared" ca="1" si="8"/>
        <v>25</v>
      </c>
      <c r="L66">
        <f t="shared" ref="L66:L97" ca="1" si="34">D66-SUM(J66:K66)</f>
        <v>79</v>
      </c>
      <c r="M66" s="17">
        <f t="shared" ca="1" si="24"/>
        <v>0.33613445378151263</v>
      </c>
      <c r="N66" s="17">
        <f t="shared" ca="1" si="25"/>
        <v>0.62184873949579833</v>
      </c>
      <c r="O66">
        <f t="shared" ca="1" si="11"/>
        <v>96</v>
      </c>
      <c r="P66">
        <f t="shared" ca="1" si="12"/>
        <v>10</v>
      </c>
      <c r="Q66">
        <f t="shared" ca="1" si="13"/>
        <v>282</v>
      </c>
      <c r="R66">
        <f t="shared" ca="1" si="14"/>
        <v>97</v>
      </c>
      <c r="S66">
        <f t="shared" ca="1" si="29"/>
        <v>80</v>
      </c>
      <c r="T66">
        <f t="shared" ca="1" si="29"/>
        <v>58</v>
      </c>
      <c r="U66">
        <f t="shared" ca="1" si="16"/>
        <v>12</v>
      </c>
      <c r="V66">
        <f t="shared" ca="1" si="30"/>
        <v>26</v>
      </c>
      <c r="W66">
        <f t="shared" ca="1" si="30"/>
        <v>26</v>
      </c>
      <c r="X66">
        <f t="shared" ca="1" si="18"/>
        <v>10</v>
      </c>
      <c r="Y66">
        <f t="shared" ca="1" si="26"/>
        <v>74</v>
      </c>
      <c r="Z66" s="17">
        <f t="shared" ca="1" si="27"/>
        <v>0.51351351351351349</v>
      </c>
    </row>
    <row r="67" spans="1:26" x14ac:dyDescent="0.25">
      <c r="A67" s="15" t="s">
        <v>108</v>
      </c>
      <c r="B67" s="16">
        <f t="shared" ca="1" si="33"/>
        <v>41892</v>
      </c>
      <c r="C67" s="6" t="s">
        <v>42</v>
      </c>
      <c r="D67">
        <f t="shared" ref="D67:D101" ca="1" si="35">RANDBETWEEN(100,120)</f>
        <v>107</v>
      </c>
      <c r="E67">
        <f t="shared" ref="E67:E101" ca="1" si="36">RANDBETWEEN(70,80)</f>
        <v>78</v>
      </c>
      <c r="F67">
        <f t="shared" ca="1" si="22"/>
        <v>29</v>
      </c>
      <c r="G67">
        <f t="shared" ref="G67:G101" ca="1" si="37">RANDBETWEEN(70,80)</f>
        <v>71</v>
      </c>
      <c r="H67">
        <f t="shared" ca="1" si="23"/>
        <v>30</v>
      </c>
      <c r="I67">
        <f t="shared" ref="I67:I101" ca="1" si="38">RANDBETWEEN(5,10)</f>
        <v>6</v>
      </c>
      <c r="J67">
        <f t="shared" ref="J67:J101" ca="1" si="39">RANDBETWEEN(10,15)</f>
        <v>10</v>
      </c>
      <c r="K67">
        <f t="shared" ref="K67:K101" ca="1" si="40">RANDBETWEEN(20,30)</f>
        <v>26</v>
      </c>
      <c r="L67">
        <f t="shared" ca="1" si="34"/>
        <v>71</v>
      </c>
      <c r="M67" s="17">
        <f t="shared" ca="1" si="24"/>
        <v>0.28037383177570091</v>
      </c>
      <c r="N67" s="17">
        <f t="shared" ca="1" si="25"/>
        <v>0.66355140186915884</v>
      </c>
      <c r="O67">
        <f t="shared" ref="O67:O101" ca="1" si="41">RANDBETWEEN(80,100)</f>
        <v>91</v>
      </c>
      <c r="P67">
        <f t="shared" ref="P67:P101" ca="1" si="42">RANDBETWEEN(8,10)</f>
        <v>9</v>
      </c>
      <c r="Q67">
        <f t="shared" ref="Q67:Q101" ca="1" si="43">RANDBETWEEN(280,300)</f>
        <v>280</v>
      </c>
      <c r="R67">
        <f t="shared" ref="R67:R101" ca="1" si="44">RANDBETWEEN(80,100)</f>
        <v>92</v>
      </c>
      <c r="S67">
        <f t="shared" ca="1" si="29"/>
        <v>62</v>
      </c>
      <c r="T67">
        <f t="shared" ca="1" si="29"/>
        <v>76</v>
      </c>
      <c r="U67">
        <f t="shared" ref="U67:U101" ca="1" si="45">RANDBETWEEN(10,15)</f>
        <v>12</v>
      </c>
      <c r="V67">
        <f t="shared" ca="1" si="30"/>
        <v>28</v>
      </c>
      <c r="W67">
        <f t="shared" ca="1" si="30"/>
        <v>29</v>
      </c>
      <c r="X67">
        <f t="shared" ref="X67:X101" ca="1" si="46">RANDBETWEEN(10,15)</f>
        <v>13</v>
      </c>
      <c r="Y67">
        <f t="shared" ca="1" si="26"/>
        <v>82</v>
      </c>
      <c r="Z67" s="17">
        <f t="shared" ca="1" si="27"/>
        <v>0.48780487804878048</v>
      </c>
    </row>
    <row r="68" spans="1:26" x14ac:dyDescent="0.25">
      <c r="A68" s="15" t="s">
        <v>108</v>
      </c>
      <c r="B68" s="16">
        <f t="shared" ca="1" si="33"/>
        <v>41892</v>
      </c>
      <c r="C68" s="6" t="s">
        <v>43</v>
      </c>
      <c r="D68">
        <f t="shared" ca="1" si="35"/>
        <v>119</v>
      </c>
      <c r="E68">
        <f t="shared" ca="1" si="36"/>
        <v>70</v>
      </c>
      <c r="F68">
        <f t="shared" ca="1" si="22"/>
        <v>49</v>
      </c>
      <c r="G68">
        <f t="shared" ca="1" si="37"/>
        <v>73</v>
      </c>
      <c r="H68">
        <f t="shared" ca="1" si="23"/>
        <v>38</v>
      </c>
      <c r="I68">
        <f t="shared" ca="1" si="38"/>
        <v>8</v>
      </c>
      <c r="J68">
        <f t="shared" ca="1" si="39"/>
        <v>12</v>
      </c>
      <c r="K68">
        <f t="shared" ca="1" si="40"/>
        <v>28</v>
      </c>
      <c r="L68">
        <f t="shared" ca="1" si="34"/>
        <v>79</v>
      </c>
      <c r="M68" s="17">
        <f t="shared" ca="1" si="24"/>
        <v>0.31932773109243695</v>
      </c>
      <c r="N68" s="17">
        <f t="shared" ca="1" si="25"/>
        <v>0.61344537815126055</v>
      </c>
      <c r="O68">
        <f t="shared" ca="1" si="41"/>
        <v>94</v>
      </c>
      <c r="P68">
        <f t="shared" ca="1" si="42"/>
        <v>10</v>
      </c>
      <c r="Q68">
        <f t="shared" ca="1" si="43"/>
        <v>298</v>
      </c>
      <c r="R68">
        <f t="shared" ca="1" si="44"/>
        <v>97</v>
      </c>
      <c r="S68">
        <f t="shared" ca="1" si="29"/>
        <v>68</v>
      </c>
      <c r="T68">
        <f t="shared" ca="1" si="29"/>
        <v>71</v>
      </c>
      <c r="U68">
        <f t="shared" ca="1" si="45"/>
        <v>10</v>
      </c>
      <c r="V68">
        <f t="shared" ca="1" si="30"/>
        <v>28</v>
      </c>
      <c r="W68">
        <f t="shared" ca="1" si="30"/>
        <v>23</v>
      </c>
      <c r="X68">
        <f t="shared" ca="1" si="46"/>
        <v>10</v>
      </c>
      <c r="Y68">
        <f t="shared" ca="1" si="26"/>
        <v>71</v>
      </c>
      <c r="Z68" s="17">
        <f t="shared" ca="1" si="27"/>
        <v>0.53521126760563376</v>
      </c>
    </row>
    <row r="69" spans="1:26" x14ac:dyDescent="0.25">
      <c r="A69" s="15" t="s">
        <v>108</v>
      </c>
      <c r="B69" s="16">
        <f t="shared" ca="1" si="33"/>
        <v>41892</v>
      </c>
      <c r="C69" s="6" t="s">
        <v>44</v>
      </c>
      <c r="D69">
        <f t="shared" ca="1" si="35"/>
        <v>103</v>
      </c>
      <c r="E69">
        <f t="shared" ca="1" si="36"/>
        <v>79</v>
      </c>
      <c r="F69">
        <f t="shared" ca="1" si="22"/>
        <v>24</v>
      </c>
      <c r="G69">
        <f t="shared" ca="1" si="37"/>
        <v>80</v>
      </c>
      <c r="H69">
        <f t="shared" ca="1" si="23"/>
        <v>18</v>
      </c>
      <c r="I69">
        <f t="shared" ca="1" si="38"/>
        <v>5</v>
      </c>
      <c r="J69">
        <f t="shared" ca="1" si="39"/>
        <v>11</v>
      </c>
      <c r="K69">
        <f t="shared" ca="1" si="40"/>
        <v>22</v>
      </c>
      <c r="L69">
        <f t="shared" ca="1" si="34"/>
        <v>70</v>
      </c>
      <c r="M69" s="17">
        <f t="shared" ca="1" si="24"/>
        <v>0.17475728155339806</v>
      </c>
      <c r="N69" s="17">
        <f t="shared" ca="1" si="25"/>
        <v>0.77669902912621358</v>
      </c>
      <c r="O69">
        <f t="shared" ca="1" si="41"/>
        <v>97</v>
      </c>
      <c r="P69">
        <f t="shared" ca="1" si="42"/>
        <v>8</v>
      </c>
      <c r="Q69">
        <f t="shared" ca="1" si="43"/>
        <v>300</v>
      </c>
      <c r="R69">
        <f t="shared" ca="1" si="44"/>
        <v>87</v>
      </c>
      <c r="S69">
        <f t="shared" ca="1" si="29"/>
        <v>69</v>
      </c>
      <c r="T69">
        <f t="shared" ca="1" si="29"/>
        <v>73</v>
      </c>
      <c r="U69">
        <f t="shared" ca="1" si="45"/>
        <v>10</v>
      </c>
      <c r="V69">
        <f t="shared" ca="1" si="30"/>
        <v>22</v>
      </c>
      <c r="W69">
        <f t="shared" ca="1" si="30"/>
        <v>30</v>
      </c>
      <c r="X69">
        <f t="shared" ca="1" si="46"/>
        <v>13</v>
      </c>
      <c r="Y69">
        <f t="shared" ca="1" si="26"/>
        <v>75</v>
      </c>
      <c r="Z69" s="17">
        <f t="shared" ca="1" si="27"/>
        <v>0.42666666666666669</v>
      </c>
    </row>
    <row r="70" spans="1:26" x14ac:dyDescent="0.25">
      <c r="A70" s="15" t="s">
        <v>108</v>
      </c>
      <c r="B70" s="16">
        <f t="shared" ca="1" si="33"/>
        <v>41892</v>
      </c>
      <c r="C70" s="6" t="s">
        <v>45</v>
      </c>
      <c r="D70">
        <f t="shared" ca="1" si="35"/>
        <v>105</v>
      </c>
      <c r="E70">
        <f t="shared" ca="1" si="36"/>
        <v>72</v>
      </c>
      <c r="F70">
        <f t="shared" ca="1" si="22"/>
        <v>33</v>
      </c>
      <c r="G70">
        <f t="shared" ca="1" si="37"/>
        <v>76</v>
      </c>
      <c r="H70">
        <f t="shared" ca="1" si="23"/>
        <v>21</v>
      </c>
      <c r="I70">
        <f t="shared" ca="1" si="38"/>
        <v>8</v>
      </c>
      <c r="J70">
        <f t="shared" ca="1" si="39"/>
        <v>11</v>
      </c>
      <c r="K70">
        <f t="shared" ca="1" si="40"/>
        <v>28</v>
      </c>
      <c r="L70">
        <f t="shared" ca="1" si="34"/>
        <v>66</v>
      </c>
      <c r="M70" s="17">
        <f t="shared" ca="1" si="24"/>
        <v>0.2</v>
      </c>
      <c r="N70" s="17">
        <f t="shared" ca="1" si="25"/>
        <v>0.72380952380952379</v>
      </c>
      <c r="O70">
        <f t="shared" ca="1" si="41"/>
        <v>88</v>
      </c>
      <c r="P70">
        <f t="shared" ca="1" si="42"/>
        <v>9</v>
      </c>
      <c r="Q70">
        <f t="shared" ca="1" si="43"/>
        <v>291</v>
      </c>
      <c r="R70">
        <f t="shared" ca="1" si="44"/>
        <v>85</v>
      </c>
      <c r="S70">
        <f t="shared" ca="1" si="29"/>
        <v>72</v>
      </c>
      <c r="T70">
        <f t="shared" ca="1" si="29"/>
        <v>65</v>
      </c>
      <c r="U70">
        <f t="shared" ca="1" si="45"/>
        <v>11</v>
      </c>
      <c r="V70">
        <f t="shared" ca="1" si="30"/>
        <v>23</v>
      </c>
      <c r="W70">
        <f t="shared" ca="1" si="30"/>
        <v>27</v>
      </c>
      <c r="X70">
        <f t="shared" ca="1" si="46"/>
        <v>13</v>
      </c>
      <c r="Y70">
        <f t="shared" ca="1" si="26"/>
        <v>74</v>
      </c>
      <c r="Z70" s="17">
        <f t="shared" ca="1" si="27"/>
        <v>0.45945945945945948</v>
      </c>
    </row>
    <row r="71" spans="1:26" x14ac:dyDescent="0.25">
      <c r="A71" s="15" t="s">
        <v>108</v>
      </c>
      <c r="B71" s="16">
        <f t="shared" ca="1" si="33"/>
        <v>41892</v>
      </c>
      <c r="C71" s="6" t="s">
        <v>46</v>
      </c>
      <c r="D71">
        <f t="shared" ca="1" si="35"/>
        <v>118</v>
      </c>
      <c r="E71">
        <f t="shared" ca="1" si="36"/>
        <v>76</v>
      </c>
      <c r="F71">
        <f t="shared" ca="1" si="22"/>
        <v>42</v>
      </c>
      <c r="G71">
        <f t="shared" ca="1" si="37"/>
        <v>78</v>
      </c>
      <c r="H71">
        <f t="shared" ca="1" si="23"/>
        <v>35</v>
      </c>
      <c r="I71">
        <f t="shared" ca="1" si="38"/>
        <v>5</v>
      </c>
      <c r="J71">
        <f t="shared" ca="1" si="39"/>
        <v>14</v>
      </c>
      <c r="K71">
        <f t="shared" ca="1" si="40"/>
        <v>29</v>
      </c>
      <c r="L71">
        <f t="shared" ca="1" si="34"/>
        <v>75</v>
      </c>
      <c r="M71" s="17">
        <f t="shared" ca="1" si="24"/>
        <v>0.29661016949152541</v>
      </c>
      <c r="N71" s="17">
        <f t="shared" ca="1" si="25"/>
        <v>0.66101694915254239</v>
      </c>
      <c r="O71">
        <f t="shared" ca="1" si="41"/>
        <v>85</v>
      </c>
      <c r="P71">
        <f t="shared" ca="1" si="42"/>
        <v>9</v>
      </c>
      <c r="Q71">
        <f t="shared" ca="1" si="43"/>
        <v>283</v>
      </c>
      <c r="R71">
        <f t="shared" ca="1" si="44"/>
        <v>80</v>
      </c>
      <c r="S71">
        <f t="shared" ca="1" si="29"/>
        <v>51</v>
      </c>
      <c r="T71">
        <f t="shared" ca="1" si="29"/>
        <v>59</v>
      </c>
      <c r="U71">
        <f t="shared" ca="1" si="45"/>
        <v>15</v>
      </c>
      <c r="V71">
        <f t="shared" ca="1" si="30"/>
        <v>21</v>
      </c>
      <c r="W71">
        <f t="shared" ca="1" si="30"/>
        <v>24</v>
      </c>
      <c r="X71">
        <f t="shared" ca="1" si="46"/>
        <v>11</v>
      </c>
      <c r="Y71">
        <f t="shared" ca="1" si="26"/>
        <v>71</v>
      </c>
      <c r="Z71" s="17">
        <f t="shared" ca="1" si="27"/>
        <v>0.50704225352112675</v>
      </c>
    </row>
    <row r="72" spans="1:26" x14ac:dyDescent="0.25">
      <c r="A72" s="15" t="s">
        <v>108</v>
      </c>
      <c r="B72" s="16">
        <f t="shared" ca="1" si="33"/>
        <v>41892</v>
      </c>
      <c r="C72" s="6" t="s">
        <v>47</v>
      </c>
      <c r="D72">
        <f t="shared" ca="1" si="35"/>
        <v>102</v>
      </c>
      <c r="E72">
        <f t="shared" ca="1" si="36"/>
        <v>70</v>
      </c>
      <c r="F72">
        <f t="shared" ca="1" si="22"/>
        <v>32</v>
      </c>
      <c r="G72">
        <f t="shared" ca="1" si="37"/>
        <v>77</v>
      </c>
      <c r="H72">
        <f t="shared" ca="1" si="23"/>
        <v>20</v>
      </c>
      <c r="I72">
        <f t="shared" ca="1" si="38"/>
        <v>5</v>
      </c>
      <c r="J72">
        <f t="shared" ca="1" si="39"/>
        <v>12</v>
      </c>
      <c r="K72">
        <f t="shared" ca="1" si="40"/>
        <v>22</v>
      </c>
      <c r="L72">
        <f t="shared" ca="1" si="34"/>
        <v>68</v>
      </c>
      <c r="M72" s="17">
        <f t="shared" ca="1" si="24"/>
        <v>0.19607843137254902</v>
      </c>
      <c r="N72" s="17">
        <f t="shared" ca="1" si="25"/>
        <v>0.75490196078431371</v>
      </c>
      <c r="O72">
        <f t="shared" ca="1" si="41"/>
        <v>96</v>
      </c>
      <c r="P72">
        <f t="shared" ca="1" si="42"/>
        <v>10</v>
      </c>
      <c r="Q72">
        <f t="shared" ca="1" si="43"/>
        <v>281</v>
      </c>
      <c r="R72">
        <f t="shared" ca="1" si="44"/>
        <v>81</v>
      </c>
      <c r="S72">
        <f t="shared" ca="1" si="29"/>
        <v>80</v>
      </c>
      <c r="T72">
        <f t="shared" ca="1" si="29"/>
        <v>68</v>
      </c>
      <c r="U72">
        <f t="shared" ca="1" si="45"/>
        <v>13</v>
      </c>
      <c r="V72">
        <f t="shared" ca="1" si="30"/>
        <v>30</v>
      </c>
      <c r="W72">
        <f t="shared" ca="1" si="30"/>
        <v>20</v>
      </c>
      <c r="X72">
        <f t="shared" ca="1" si="46"/>
        <v>13</v>
      </c>
      <c r="Y72">
        <f t="shared" ca="1" si="26"/>
        <v>76</v>
      </c>
      <c r="Z72" s="17">
        <f t="shared" ca="1" si="27"/>
        <v>0.56578947368421051</v>
      </c>
    </row>
    <row r="73" spans="1:26" x14ac:dyDescent="0.25">
      <c r="A73" s="15" t="s">
        <v>108</v>
      </c>
      <c r="B73" s="16">
        <f t="shared" ca="1" si="33"/>
        <v>41892</v>
      </c>
      <c r="C73" s="6" t="s">
        <v>48</v>
      </c>
      <c r="D73">
        <f t="shared" ca="1" si="35"/>
        <v>118</v>
      </c>
      <c r="E73">
        <f t="shared" ca="1" si="36"/>
        <v>73</v>
      </c>
      <c r="F73">
        <f t="shared" ca="1" si="22"/>
        <v>45</v>
      </c>
      <c r="G73">
        <f t="shared" ca="1" si="37"/>
        <v>77</v>
      </c>
      <c r="H73">
        <f t="shared" ca="1" si="23"/>
        <v>34</v>
      </c>
      <c r="I73">
        <f t="shared" ca="1" si="38"/>
        <v>7</v>
      </c>
      <c r="J73">
        <f t="shared" ca="1" si="39"/>
        <v>15</v>
      </c>
      <c r="K73">
        <f t="shared" ca="1" si="40"/>
        <v>24</v>
      </c>
      <c r="L73">
        <f t="shared" ca="1" si="34"/>
        <v>79</v>
      </c>
      <c r="M73" s="17">
        <f t="shared" ca="1" si="24"/>
        <v>0.28813559322033899</v>
      </c>
      <c r="N73" s="17">
        <f t="shared" ca="1" si="25"/>
        <v>0.65254237288135597</v>
      </c>
      <c r="O73">
        <f t="shared" ca="1" si="41"/>
        <v>99</v>
      </c>
      <c r="P73">
        <f t="shared" ca="1" si="42"/>
        <v>9</v>
      </c>
      <c r="Q73">
        <f t="shared" ca="1" si="43"/>
        <v>286</v>
      </c>
      <c r="R73">
        <f t="shared" ca="1" si="44"/>
        <v>94</v>
      </c>
      <c r="S73">
        <f t="shared" ca="1" si="29"/>
        <v>52</v>
      </c>
      <c r="T73">
        <f t="shared" ca="1" si="29"/>
        <v>75</v>
      </c>
      <c r="U73">
        <f t="shared" ca="1" si="45"/>
        <v>15</v>
      </c>
      <c r="V73">
        <f t="shared" ca="1" si="30"/>
        <v>21</v>
      </c>
      <c r="W73">
        <f t="shared" ca="1" si="30"/>
        <v>27</v>
      </c>
      <c r="X73">
        <f t="shared" ca="1" si="46"/>
        <v>12</v>
      </c>
      <c r="Y73">
        <f t="shared" ca="1" si="26"/>
        <v>75</v>
      </c>
      <c r="Z73" s="17">
        <f t="shared" ca="1" si="27"/>
        <v>0.48</v>
      </c>
    </row>
    <row r="74" spans="1:26" x14ac:dyDescent="0.25">
      <c r="A74" s="15" t="s">
        <v>108</v>
      </c>
      <c r="B74" s="16">
        <f t="shared" ca="1" si="33"/>
        <v>41892</v>
      </c>
      <c r="C74" s="6" t="s">
        <v>49</v>
      </c>
      <c r="D74">
        <f t="shared" ca="1" si="35"/>
        <v>104</v>
      </c>
      <c r="E74">
        <f t="shared" ca="1" si="36"/>
        <v>74</v>
      </c>
      <c r="F74">
        <f t="shared" ca="1" si="22"/>
        <v>30</v>
      </c>
      <c r="G74">
        <f t="shared" ca="1" si="37"/>
        <v>70</v>
      </c>
      <c r="H74">
        <f t="shared" ca="1" si="23"/>
        <v>24</v>
      </c>
      <c r="I74">
        <f t="shared" ca="1" si="38"/>
        <v>10</v>
      </c>
      <c r="J74">
        <f t="shared" ca="1" si="39"/>
        <v>10</v>
      </c>
      <c r="K74">
        <f t="shared" ca="1" si="40"/>
        <v>27</v>
      </c>
      <c r="L74">
        <f t="shared" ca="1" si="34"/>
        <v>67</v>
      </c>
      <c r="M74" s="17">
        <f t="shared" ca="1" si="24"/>
        <v>0.23076923076923078</v>
      </c>
      <c r="N74" s="17">
        <f t="shared" ca="1" si="25"/>
        <v>0.67307692307692313</v>
      </c>
      <c r="O74">
        <f t="shared" ca="1" si="41"/>
        <v>84</v>
      </c>
      <c r="P74">
        <f t="shared" ca="1" si="42"/>
        <v>9</v>
      </c>
      <c r="Q74">
        <f t="shared" ca="1" si="43"/>
        <v>285</v>
      </c>
      <c r="R74">
        <f t="shared" ca="1" si="44"/>
        <v>86</v>
      </c>
      <c r="S74">
        <f t="shared" ca="1" si="29"/>
        <v>53</v>
      </c>
      <c r="T74">
        <f t="shared" ca="1" si="29"/>
        <v>55</v>
      </c>
      <c r="U74">
        <f t="shared" ca="1" si="45"/>
        <v>13</v>
      </c>
      <c r="V74">
        <f t="shared" ca="1" si="30"/>
        <v>28</v>
      </c>
      <c r="W74">
        <f t="shared" ca="1" si="30"/>
        <v>21</v>
      </c>
      <c r="X74">
        <f t="shared" ca="1" si="46"/>
        <v>11</v>
      </c>
      <c r="Y74">
        <f t="shared" ca="1" si="26"/>
        <v>73</v>
      </c>
      <c r="Z74" s="17">
        <f t="shared" ca="1" si="27"/>
        <v>0.56164383561643838</v>
      </c>
    </row>
    <row r="75" spans="1:26" x14ac:dyDescent="0.25">
      <c r="A75" s="15" t="s">
        <v>108</v>
      </c>
      <c r="B75" s="16">
        <f t="shared" ca="1" si="33"/>
        <v>41892</v>
      </c>
      <c r="C75" s="6" t="s">
        <v>50</v>
      </c>
      <c r="D75">
        <f t="shared" ca="1" si="35"/>
        <v>112</v>
      </c>
      <c r="E75">
        <f t="shared" ca="1" si="36"/>
        <v>76</v>
      </c>
      <c r="F75">
        <f t="shared" ca="1" si="22"/>
        <v>36</v>
      </c>
      <c r="G75">
        <f t="shared" ca="1" si="37"/>
        <v>74</v>
      </c>
      <c r="H75">
        <f t="shared" ca="1" si="23"/>
        <v>32</v>
      </c>
      <c r="I75">
        <f t="shared" ca="1" si="38"/>
        <v>6</v>
      </c>
      <c r="J75">
        <f t="shared" ca="1" si="39"/>
        <v>14</v>
      </c>
      <c r="K75">
        <f t="shared" ca="1" si="40"/>
        <v>20</v>
      </c>
      <c r="L75">
        <f t="shared" ca="1" si="34"/>
        <v>78</v>
      </c>
      <c r="M75" s="17">
        <f t="shared" ca="1" si="24"/>
        <v>0.2857142857142857</v>
      </c>
      <c r="N75" s="17">
        <f t="shared" ca="1" si="25"/>
        <v>0.6607142857142857</v>
      </c>
      <c r="O75">
        <f t="shared" ca="1" si="41"/>
        <v>90</v>
      </c>
      <c r="P75">
        <f t="shared" ca="1" si="42"/>
        <v>10</v>
      </c>
      <c r="Q75">
        <f t="shared" ca="1" si="43"/>
        <v>282</v>
      </c>
      <c r="R75">
        <f t="shared" ca="1" si="44"/>
        <v>84</v>
      </c>
      <c r="S75">
        <f t="shared" ca="1" si="29"/>
        <v>78</v>
      </c>
      <c r="T75">
        <f t="shared" ca="1" si="29"/>
        <v>53</v>
      </c>
      <c r="U75">
        <f t="shared" ca="1" si="45"/>
        <v>11</v>
      </c>
      <c r="V75">
        <f t="shared" ca="1" si="30"/>
        <v>21</v>
      </c>
      <c r="W75">
        <f t="shared" ca="1" si="30"/>
        <v>22</v>
      </c>
      <c r="X75">
        <f t="shared" ca="1" si="46"/>
        <v>12</v>
      </c>
      <c r="Y75">
        <f t="shared" ca="1" si="26"/>
        <v>66</v>
      </c>
      <c r="Z75" s="17">
        <f t="shared" ca="1" si="27"/>
        <v>0.48484848484848486</v>
      </c>
    </row>
    <row r="76" spans="1:26" x14ac:dyDescent="0.25">
      <c r="A76" s="15" t="s">
        <v>108</v>
      </c>
      <c r="B76" s="16">
        <f t="shared" ca="1" si="33"/>
        <v>41892</v>
      </c>
      <c r="C76" s="6" t="s">
        <v>51</v>
      </c>
      <c r="D76">
        <f t="shared" ca="1" si="35"/>
        <v>102</v>
      </c>
      <c r="E76">
        <f t="shared" ca="1" si="36"/>
        <v>78</v>
      </c>
      <c r="F76">
        <f t="shared" ca="1" si="22"/>
        <v>24</v>
      </c>
      <c r="G76">
        <f t="shared" ca="1" si="37"/>
        <v>71</v>
      </c>
      <c r="H76">
        <f t="shared" ca="1" si="23"/>
        <v>21</v>
      </c>
      <c r="I76">
        <f t="shared" ca="1" si="38"/>
        <v>10</v>
      </c>
      <c r="J76">
        <f t="shared" ca="1" si="39"/>
        <v>12</v>
      </c>
      <c r="K76">
        <f t="shared" ca="1" si="40"/>
        <v>20</v>
      </c>
      <c r="L76">
        <f t="shared" ca="1" si="34"/>
        <v>70</v>
      </c>
      <c r="M76" s="17">
        <f t="shared" ca="1" si="24"/>
        <v>0.20588235294117646</v>
      </c>
      <c r="N76" s="17">
        <f t="shared" ca="1" si="25"/>
        <v>0.69607843137254899</v>
      </c>
      <c r="O76">
        <f t="shared" ca="1" si="41"/>
        <v>86</v>
      </c>
      <c r="P76">
        <f t="shared" ca="1" si="42"/>
        <v>10</v>
      </c>
      <c r="Q76">
        <f t="shared" ca="1" si="43"/>
        <v>280</v>
      </c>
      <c r="R76">
        <f t="shared" ca="1" si="44"/>
        <v>98</v>
      </c>
      <c r="S76">
        <f t="shared" ca="1" si="29"/>
        <v>59</v>
      </c>
      <c r="T76">
        <f t="shared" ca="1" si="29"/>
        <v>67</v>
      </c>
      <c r="U76">
        <f t="shared" ca="1" si="45"/>
        <v>12</v>
      </c>
      <c r="V76">
        <f t="shared" ca="1" si="30"/>
        <v>28</v>
      </c>
      <c r="W76">
        <f t="shared" ca="1" si="30"/>
        <v>22</v>
      </c>
      <c r="X76">
        <f t="shared" ca="1" si="46"/>
        <v>15</v>
      </c>
      <c r="Y76">
        <f t="shared" ca="1" si="26"/>
        <v>77</v>
      </c>
      <c r="Z76" s="17">
        <f t="shared" ca="1" si="27"/>
        <v>0.51948051948051943</v>
      </c>
    </row>
    <row r="77" spans="1:26" x14ac:dyDescent="0.25">
      <c r="A77" s="15" t="s">
        <v>108</v>
      </c>
      <c r="B77" s="16">
        <f t="shared" ca="1" si="33"/>
        <v>41892</v>
      </c>
      <c r="C77" s="6" t="s">
        <v>52</v>
      </c>
      <c r="D77">
        <f t="shared" ca="1" si="35"/>
        <v>119</v>
      </c>
      <c r="E77">
        <f t="shared" ca="1" si="36"/>
        <v>77</v>
      </c>
      <c r="F77">
        <f t="shared" ca="1" si="22"/>
        <v>42</v>
      </c>
      <c r="G77">
        <f t="shared" ca="1" si="37"/>
        <v>79</v>
      </c>
      <c r="H77">
        <f t="shared" ca="1" si="23"/>
        <v>30</v>
      </c>
      <c r="I77">
        <f t="shared" ca="1" si="38"/>
        <v>10</v>
      </c>
      <c r="J77">
        <f t="shared" ca="1" si="39"/>
        <v>14</v>
      </c>
      <c r="K77">
        <f t="shared" ca="1" si="40"/>
        <v>28</v>
      </c>
      <c r="L77">
        <f t="shared" ca="1" si="34"/>
        <v>77</v>
      </c>
      <c r="M77" s="17">
        <f t="shared" ca="1" si="24"/>
        <v>0.25210084033613445</v>
      </c>
      <c r="N77" s="17">
        <f t="shared" ca="1" si="25"/>
        <v>0.66386554621848737</v>
      </c>
      <c r="O77">
        <f t="shared" ca="1" si="41"/>
        <v>89</v>
      </c>
      <c r="P77">
        <f t="shared" ca="1" si="42"/>
        <v>10</v>
      </c>
      <c r="Q77">
        <f t="shared" ca="1" si="43"/>
        <v>281</v>
      </c>
      <c r="R77">
        <f t="shared" ca="1" si="44"/>
        <v>84</v>
      </c>
      <c r="S77">
        <f t="shared" ca="1" si="29"/>
        <v>70</v>
      </c>
      <c r="T77">
        <f t="shared" ca="1" si="29"/>
        <v>56</v>
      </c>
      <c r="U77">
        <f t="shared" ca="1" si="45"/>
        <v>12</v>
      </c>
      <c r="V77">
        <f t="shared" ca="1" si="30"/>
        <v>25</v>
      </c>
      <c r="W77">
        <f t="shared" ca="1" si="30"/>
        <v>29</v>
      </c>
      <c r="X77">
        <f t="shared" ca="1" si="46"/>
        <v>14</v>
      </c>
      <c r="Y77">
        <f t="shared" ca="1" si="26"/>
        <v>80</v>
      </c>
      <c r="Z77" s="17">
        <f t="shared" ca="1" si="27"/>
        <v>0.46250000000000002</v>
      </c>
    </row>
    <row r="78" spans="1:26" x14ac:dyDescent="0.25">
      <c r="A78" s="15" t="s">
        <v>108</v>
      </c>
      <c r="B78" s="16">
        <f t="shared" ca="1" si="33"/>
        <v>41892</v>
      </c>
      <c r="C78" s="6" t="s">
        <v>53</v>
      </c>
      <c r="D78">
        <f t="shared" ca="1" si="35"/>
        <v>108</v>
      </c>
      <c r="E78">
        <f t="shared" ca="1" si="36"/>
        <v>76</v>
      </c>
      <c r="F78">
        <f t="shared" ca="1" si="22"/>
        <v>32</v>
      </c>
      <c r="G78">
        <f t="shared" ca="1" si="37"/>
        <v>78</v>
      </c>
      <c r="H78">
        <f t="shared" ca="1" si="23"/>
        <v>22</v>
      </c>
      <c r="I78">
        <f t="shared" ca="1" si="38"/>
        <v>8</v>
      </c>
      <c r="J78">
        <f t="shared" ca="1" si="39"/>
        <v>10</v>
      </c>
      <c r="K78">
        <f t="shared" ca="1" si="40"/>
        <v>23</v>
      </c>
      <c r="L78">
        <f t="shared" ca="1" si="34"/>
        <v>75</v>
      </c>
      <c r="M78" s="17">
        <f t="shared" ca="1" si="24"/>
        <v>0.20370370370370369</v>
      </c>
      <c r="N78" s="17">
        <f t="shared" ca="1" si="25"/>
        <v>0.72222222222222221</v>
      </c>
      <c r="O78">
        <f t="shared" ca="1" si="41"/>
        <v>97</v>
      </c>
      <c r="P78">
        <f t="shared" ca="1" si="42"/>
        <v>10</v>
      </c>
      <c r="Q78">
        <f t="shared" ca="1" si="43"/>
        <v>291</v>
      </c>
      <c r="R78">
        <f t="shared" ca="1" si="44"/>
        <v>97</v>
      </c>
      <c r="S78">
        <f t="shared" ca="1" si="29"/>
        <v>58</v>
      </c>
      <c r="T78">
        <f t="shared" ca="1" si="29"/>
        <v>68</v>
      </c>
      <c r="U78">
        <f t="shared" ca="1" si="45"/>
        <v>10</v>
      </c>
      <c r="V78">
        <f t="shared" ca="1" si="30"/>
        <v>20</v>
      </c>
      <c r="W78">
        <f t="shared" ca="1" si="30"/>
        <v>26</v>
      </c>
      <c r="X78">
        <f t="shared" ca="1" si="46"/>
        <v>10</v>
      </c>
      <c r="Y78">
        <f t="shared" ca="1" si="26"/>
        <v>66</v>
      </c>
      <c r="Z78" s="17">
        <f t="shared" ca="1" si="27"/>
        <v>0.45454545454545453</v>
      </c>
    </row>
    <row r="79" spans="1:26" x14ac:dyDescent="0.25">
      <c r="A79" s="15" t="s">
        <v>108</v>
      </c>
      <c r="B79" s="16">
        <f t="shared" ca="1" si="33"/>
        <v>41892</v>
      </c>
      <c r="C79" s="6" t="s">
        <v>54</v>
      </c>
      <c r="D79">
        <f t="shared" ca="1" si="35"/>
        <v>112</v>
      </c>
      <c r="E79">
        <f t="shared" ca="1" si="36"/>
        <v>79</v>
      </c>
      <c r="F79">
        <f t="shared" ca="1" si="22"/>
        <v>33</v>
      </c>
      <c r="G79">
        <f t="shared" ca="1" si="37"/>
        <v>80</v>
      </c>
      <c r="H79">
        <f t="shared" ca="1" si="23"/>
        <v>27</v>
      </c>
      <c r="I79">
        <f t="shared" ca="1" si="38"/>
        <v>5</v>
      </c>
      <c r="J79">
        <f t="shared" ca="1" si="39"/>
        <v>15</v>
      </c>
      <c r="K79">
        <f t="shared" ca="1" si="40"/>
        <v>30</v>
      </c>
      <c r="L79">
        <f t="shared" ca="1" si="34"/>
        <v>67</v>
      </c>
      <c r="M79" s="17">
        <f t="shared" ca="1" si="24"/>
        <v>0.24107142857142858</v>
      </c>
      <c r="N79" s="17">
        <f t="shared" ca="1" si="25"/>
        <v>0.7142857142857143</v>
      </c>
      <c r="O79">
        <f t="shared" ca="1" si="41"/>
        <v>88</v>
      </c>
      <c r="P79">
        <f t="shared" ca="1" si="42"/>
        <v>9</v>
      </c>
      <c r="Q79">
        <f t="shared" ca="1" si="43"/>
        <v>290</v>
      </c>
      <c r="R79">
        <f t="shared" ca="1" si="44"/>
        <v>91</v>
      </c>
      <c r="S79">
        <f t="shared" ca="1" si="29"/>
        <v>71</v>
      </c>
      <c r="T79">
        <f t="shared" ca="1" si="29"/>
        <v>53</v>
      </c>
      <c r="U79">
        <f t="shared" ca="1" si="45"/>
        <v>10</v>
      </c>
      <c r="V79">
        <f t="shared" ca="1" si="30"/>
        <v>20</v>
      </c>
      <c r="W79">
        <f t="shared" ca="1" si="30"/>
        <v>24</v>
      </c>
      <c r="X79">
        <f t="shared" ca="1" si="46"/>
        <v>15</v>
      </c>
      <c r="Y79">
        <f t="shared" ca="1" si="26"/>
        <v>69</v>
      </c>
      <c r="Z79" s="17">
        <f t="shared" ca="1" si="27"/>
        <v>0.43478260869565216</v>
      </c>
    </row>
    <row r="80" spans="1:26" x14ac:dyDescent="0.25">
      <c r="A80" s="15" t="s">
        <v>108</v>
      </c>
      <c r="B80" s="16">
        <f t="shared" ca="1" si="33"/>
        <v>41892</v>
      </c>
      <c r="C80" s="6" t="s">
        <v>55</v>
      </c>
      <c r="D80">
        <f t="shared" ca="1" si="35"/>
        <v>114</v>
      </c>
      <c r="E80">
        <f t="shared" ca="1" si="36"/>
        <v>71</v>
      </c>
      <c r="F80">
        <f t="shared" ca="1" si="22"/>
        <v>43</v>
      </c>
      <c r="G80">
        <f t="shared" ca="1" si="37"/>
        <v>79</v>
      </c>
      <c r="H80">
        <f t="shared" ca="1" si="23"/>
        <v>29</v>
      </c>
      <c r="I80">
        <f t="shared" ca="1" si="38"/>
        <v>6</v>
      </c>
      <c r="J80">
        <f t="shared" ca="1" si="39"/>
        <v>14</v>
      </c>
      <c r="K80">
        <f t="shared" ca="1" si="40"/>
        <v>30</v>
      </c>
      <c r="L80">
        <f t="shared" ca="1" si="34"/>
        <v>70</v>
      </c>
      <c r="M80" s="17">
        <f t="shared" ca="1" si="24"/>
        <v>0.25438596491228072</v>
      </c>
      <c r="N80" s="17">
        <f t="shared" ca="1" si="25"/>
        <v>0.69298245614035092</v>
      </c>
      <c r="O80">
        <f t="shared" ca="1" si="41"/>
        <v>100</v>
      </c>
      <c r="P80">
        <f t="shared" ca="1" si="42"/>
        <v>8</v>
      </c>
      <c r="Q80">
        <f t="shared" ca="1" si="43"/>
        <v>288</v>
      </c>
      <c r="R80">
        <f t="shared" ca="1" si="44"/>
        <v>97</v>
      </c>
      <c r="S80">
        <f t="shared" ca="1" si="29"/>
        <v>53</v>
      </c>
      <c r="T80">
        <f t="shared" ca="1" si="29"/>
        <v>72</v>
      </c>
      <c r="U80">
        <f t="shared" ca="1" si="45"/>
        <v>13</v>
      </c>
      <c r="V80">
        <f t="shared" ca="1" si="30"/>
        <v>24</v>
      </c>
      <c r="W80">
        <f t="shared" ca="1" si="30"/>
        <v>29</v>
      </c>
      <c r="X80">
        <f t="shared" ca="1" si="46"/>
        <v>12</v>
      </c>
      <c r="Y80">
        <f t="shared" ca="1" si="26"/>
        <v>78</v>
      </c>
      <c r="Z80" s="17">
        <f t="shared" ca="1" si="27"/>
        <v>0.47435897435897434</v>
      </c>
    </row>
    <row r="81" spans="1:26" x14ac:dyDescent="0.25">
      <c r="A81" s="15" t="s">
        <v>108</v>
      </c>
      <c r="B81" s="16">
        <f t="shared" ca="1" si="33"/>
        <v>41892</v>
      </c>
      <c r="C81" s="6" t="s">
        <v>56</v>
      </c>
      <c r="D81">
        <f t="shared" ca="1" si="35"/>
        <v>100</v>
      </c>
      <c r="E81">
        <f t="shared" ca="1" si="36"/>
        <v>71</v>
      </c>
      <c r="F81">
        <f t="shared" ca="1" si="22"/>
        <v>29</v>
      </c>
      <c r="G81">
        <f t="shared" ca="1" si="37"/>
        <v>80</v>
      </c>
      <c r="H81">
        <f t="shared" ca="1" si="23"/>
        <v>12</v>
      </c>
      <c r="I81">
        <f t="shared" ca="1" si="38"/>
        <v>8</v>
      </c>
      <c r="J81">
        <f t="shared" ca="1" si="39"/>
        <v>13</v>
      </c>
      <c r="K81">
        <f t="shared" ca="1" si="40"/>
        <v>22</v>
      </c>
      <c r="L81">
        <f t="shared" ca="1" si="34"/>
        <v>65</v>
      </c>
      <c r="M81" s="17">
        <f t="shared" ca="1" si="24"/>
        <v>0.12</v>
      </c>
      <c r="N81" s="17">
        <f t="shared" ca="1" si="25"/>
        <v>0.8</v>
      </c>
      <c r="O81">
        <f t="shared" ca="1" si="41"/>
        <v>89</v>
      </c>
      <c r="P81">
        <f t="shared" ca="1" si="42"/>
        <v>8</v>
      </c>
      <c r="Q81">
        <f t="shared" ca="1" si="43"/>
        <v>297</v>
      </c>
      <c r="R81">
        <f t="shared" ca="1" si="44"/>
        <v>94</v>
      </c>
      <c r="S81">
        <f t="shared" ca="1" si="29"/>
        <v>67</v>
      </c>
      <c r="T81">
        <f t="shared" ca="1" si="29"/>
        <v>75</v>
      </c>
      <c r="U81">
        <f t="shared" ca="1" si="45"/>
        <v>15</v>
      </c>
      <c r="V81">
        <f t="shared" ca="1" si="30"/>
        <v>28</v>
      </c>
      <c r="W81">
        <f t="shared" ca="1" si="30"/>
        <v>26</v>
      </c>
      <c r="X81">
        <f t="shared" ca="1" si="46"/>
        <v>14</v>
      </c>
      <c r="Y81">
        <f t="shared" ca="1" si="26"/>
        <v>83</v>
      </c>
      <c r="Z81" s="17">
        <f t="shared" ca="1" si="27"/>
        <v>0.51807228915662651</v>
      </c>
    </row>
    <row r="82" spans="1:26" x14ac:dyDescent="0.25">
      <c r="A82" s="15" t="s">
        <v>108</v>
      </c>
      <c r="B82" s="16">
        <f ca="1">TODAY()-1</f>
        <v>41893</v>
      </c>
      <c r="C82" s="6" t="s">
        <v>37</v>
      </c>
      <c r="D82">
        <f t="shared" ca="1" si="35"/>
        <v>103</v>
      </c>
      <c r="E82">
        <f t="shared" ca="1" si="36"/>
        <v>79</v>
      </c>
      <c r="F82">
        <f t="shared" ca="1" si="22"/>
        <v>24</v>
      </c>
      <c r="G82">
        <f t="shared" ca="1" si="37"/>
        <v>71</v>
      </c>
      <c r="H82">
        <f t="shared" ca="1" si="23"/>
        <v>23</v>
      </c>
      <c r="I82">
        <f t="shared" ca="1" si="38"/>
        <v>9</v>
      </c>
      <c r="J82">
        <f t="shared" ca="1" si="39"/>
        <v>12</v>
      </c>
      <c r="K82">
        <f t="shared" ca="1" si="40"/>
        <v>24</v>
      </c>
      <c r="L82">
        <f t="shared" ca="1" si="34"/>
        <v>67</v>
      </c>
      <c r="M82" s="17">
        <f t="shared" ca="1" si="24"/>
        <v>0.22330097087378642</v>
      </c>
      <c r="N82" s="17">
        <f t="shared" ca="1" si="25"/>
        <v>0.68932038834951459</v>
      </c>
      <c r="O82">
        <f t="shared" ca="1" si="41"/>
        <v>95</v>
      </c>
      <c r="P82">
        <f t="shared" ca="1" si="42"/>
        <v>8</v>
      </c>
      <c r="Q82">
        <f t="shared" ca="1" si="43"/>
        <v>300</v>
      </c>
      <c r="R82">
        <f t="shared" ca="1" si="44"/>
        <v>100</v>
      </c>
      <c r="S82">
        <f t="shared" ca="1" si="29"/>
        <v>67</v>
      </c>
      <c r="T82">
        <f t="shared" ca="1" si="29"/>
        <v>61</v>
      </c>
      <c r="U82">
        <f t="shared" ca="1" si="45"/>
        <v>10</v>
      </c>
      <c r="V82">
        <f t="shared" ca="1" si="30"/>
        <v>23</v>
      </c>
      <c r="W82">
        <f t="shared" ca="1" si="30"/>
        <v>21</v>
      </c>
      <c r="X82">
        <f t="shared" ca="1" si="46"/>
        <v>14</v>
      </c>
      <c r="Y82">
        <f t="shared" ca="1" si="26"/>
        <v>68</v>
      </c>
      <c r="Z82" s="17">
        <f t="shared" ca="1" si="27"/>
        <v>0.48529411764705882</v>
      </c>
    </row>
    <row r="83" spans="1:26" x14ac:dyDescent="0.25">
      <c r="A83" s="15" t="s">
        <v>108</v>
      </c>
      <c r="B83" s="16">
        <f t="shared" ref="B83:B101" ca="1" si="47">TODAY()-1</f>
        <v>41893</v>
      </c>
      <c r="C83" s="6" t="s">
        <v>38</v>
      </c>
      <c r="D83">
        <f t="shared" ca="1" si="35"/>
        <v>118</v>
      </c>
      <c r="E83">
        <f t="shared" ca="1" si="36"/>
        <v>74</v>
      </c>
      <c r="F83">
        <f t="shared" ca="1" si="22"/>
        <v>44</v>
      </c>
      <c r="G83">
        <f t="shared" ca="1" si="37"/>
        <v>73</v>
      </c>
      <c r="H83">
        <f t="shared" ca="1" si="23"/>
        <v>38</v>
      </c>
      <c r="I83">
        <f t="shared" ca="1" si="38"/>
        <v>7</v>
      </c>
      <c r="J83">
        <f t="shared" ca="1" si="39"/>
        <v>12</v>
      </c>
      <c r="K83">
        <f t="shared" ca="1" si="40"/>
        <v>20</v>
      </c>
      <c r="L83">
        <f t="shared" ca="1" si="34"/>
        <v>86</v>
      </c>
      <c r="M83" s="17">
        <f t="shared" ca="1" si="24"/>
        <v>0.32203389830508472</v>
      </c>
      <c r="N83" s="17">
        <f t="shared" ca="1" si="25"/>
        <v>0.61864406779661019</v>
      </c>
      <c r="O83">
        <f t="shared" ca="1" si="41"/>
        <v>94</v>
      </c>
      <c r="P83">
        <f t="shared" ca="1" si="42"/>
        <v>10</v>
      </c>
      <c r="Q83">
        <f t="shared" ca="1" si="43"/>
        <v>284</v>
      </c>
      <c r="R83">
        <f t="shared" ca="1" si="44"/>
        <v>81</v>
      </c>
      <c r="S83">
        <f t="shared" ca="1" si="29"/>
        <v>62</v>
      </c>
      <c r="T83">
        <f t="shared" ca="1" si="29"/>
        <v>58</v>
      </c>
      <c r="U83">
        <f t="shared" ca="1" si="45"/>
        <v>10</v>
      </c>
      <c r="V83">
        <f t="shared" ca="1" si="30"/>
        <v>25</v>
      </c>
      <c r="W83">
        <f t="shared" ca="1" si="30"/>
        <v>29</v>
      </c>
      <c r="X83">
        <f t="shared" ca="1" si="46"/>
        <v>14</v>
      </c>
      <c r="Y83">
        <f t="shared" ca="1" si="26"/>
        <v>78</v>
      </c>
      <c r="Z83" s="17">
        <f t="shared" ca="1" si="27"/>
        <v>0.44871794871794873</v>
      </c>
    </row>
    <row r="84" spans="1:26" x14ac:dyDescent="0.25">
      <c r="A84" s="15" t="s">
        <v>108</v>
      </c>
      <c r="B84" s="16">
        <f t="shared" ca="1" si="47"/>
        <v>41893</v>
      </c>
      <c r="C84" s="6" t="s">
        <v>39</v>
      </c>
      <c r="D84">
        <f t="shared" ca="1" si="35"/>
        <v>103</v>
      </c>
      <c r="E84">
        <f t="shared" ca="1" si="36"/>
        <v>72</v>
      </c>
      <c r="F84">
        <f t="shared" ca="1" si="22"/>
        <v>31</v>
      </c>
      <c r="G84">
        <f t="shared" ca="1" si="37"/>
        <v>78</v>
      </c>
      <c r="H84">
        <f t="shared" ca="1" si="23"/>
        <v>17</v>
      </c>
      <c r="I84">
        <f t="shared" ca="1" si="38"/>
        <v>8</v>
      </c>
      <c r="J84">
        <f t="shared" ca="1" si="39"/>
        <v>15</v>
      </c>
      <c r="K84">
        <f t="shared" ca="1" si="40"/>
        <v>29</v>
      </c>
      <c r="L84">
        <f t="shared" ca="1" si="34"/>
        <v>59</v>
      </c>
      <c r="M84" s="17">
        <f t="shared" ca="1" si="24"/>
        <v>0.1650485436893204</v>
      </c>
      <c r="N84" s="17">
        <f t="shared" ca="1" si="25"/>
        <v>0.75728155339805825</v>
      </c>
      <c r="O84">
        <f t="shared" ca="1" si="41"/>
        <v>82</v>
      </c>
      <c r="P84">
        <f t="shared" ca="1" si="42"/>
        <v>8</v>
      </c>
      <c r="Q84">
        <f t="shared" ca="1" si="43"/>
        <v>284</v>
      </c>
      <c r="R84">
        <f t="shared" ca="1" si="44"/>
        <v>97</v>
      </c>
      <c r="S84">
        <f t="shared" ca="1" si="29"/>
        <v>72</v>
      </c>
      <c r="T84">
        <f t="shared" ca="1" si="29"/>
        <v>63</v>
      </c>
      <c r="U84">
        <f t="shared" ca="1" si="45"/>
        <v>14</v>
      </c>
      <c r="V84">
        <f t="shared" ca="1" si="30"/>
        <v>26</v>
      </c>
      <c r="W84">
        <f t="shared" ca="1" si="30"/>
        <v>24</v>
      </c>
      <c r="X84">
        <f t="shared" ca="1" si="46"/>
        <v>12</v>
      </c>
      <c r="Y84">
        <f t="shared" ca="1" si="26"/>
        <v>76</v>
      </c>
      <c r="Z84" s="17">
        <f t="shared" ca="1" si="27"/>
        <v>0.52631578947368418</v>
      </c>
    </row>
    <row r="85" spans="1:26" x14ac:dyDescent="0.25">
      <c r="A85" s="15" t="s">
        <v>108</v>
      </c>
      <c r="B85" s="16">
        <f t="shared" ca="1" si="47"/>
        <v>41893</v>
      </c>
      <c r="C85" s="6" t="s">
        <v>40</v>
      </c>
      <c r="D85">
        <f t="shared" ca="1" si="35"/>
        <v>116</v>
      </c>
      <c r="E85">
        <f t="shared" ca="1" si="36"/>
        <v>76</v>
      </c>
      <c r="F85">
        <f t="shared" ca="1" si="22"/>
        <v>40</v>
      </c>
      <c r="G85">
        <f t="shared" ca="1" si="37"/>
        <v>72</v>
      </c>
      <c r="H85">
        <f t="shared" ca="1" si="23"/>
        <v>38</v>
      </c>
      <c r="I85">
        <f t="shared" ca="1" si="38"/>
        <v>6</v>
      </c>
      <c r="J85">
        <f t="shared" ca="1" si="39"/>
        <v>10</v>
      </c>
      <c r="K85">
        <f t="shared" ca="1" si="40"/>
        <v>20</v>
      </c>
      <c r="L85">
        <f t="shared" ca="1" si="34"/>
        <v>86</v>
      </c>
      <c r="M85" s="17">
        <f t="shared" ca="1" si="24"/>
        <v>0.32758620689655171</v>
      </c>
      <c r="N85" s="17">
        <f t="shared" ca="1" si="25"/>
        <v>0.62068965517241381</v>
      </c>
      <c r="O85">
        <f t="shared" ca="1" si="41"/>
        <v>93</v>
      </c>
      <c r="P85">
        <f t="shared" ca="1" si="42"/>
        <v>8</v>
      </c>
      <c r="Q85">
        <f t="shared" ca="1" si="43"/>
        <v>280</v>
      </c>
      <c r="R85">
        <f t="shared" ca="1" si="44"/>
        <v>92</v>
      </c>
      <c r="S85">
        <f t="shared" ca="1" si="29"/>
        <v>74</v>
      </c>
      <c r="T85">
        <f t="shared" ca="1" si="29"/>
        <v>53</v>
      </c>
      <c r="U85">
        <f t="shared" ca="1" si="45"/>
        <v>10</v>
      </c>
      <c r="V85">
        <f t="shared" ca="1" si="30"/>
        <v>28</v>
      </c>
      <c r="W85">
        <f t="shared" ca="1" si="30"/>
        <v>23</v>
      </c>
      <c r="X85">
        <f t="shared" ca="1" si="46"/>
        <v>10</v>
      </c>
      <c r="Y85">
        <f t="shared" ca="1" si="26"/>
        <v>71</v>
      </c>
      <c r="Z85" s="17">
        <f t="shared" ca="1" si="27"/>
        <v>0.53521126760563376</v>
      </c>
    </row>
    <row r="86" spans="1:26" x14ac:dyDescent="0.25">
      <c r="A86" s="15" t="s">
        <v>108</v>
      </c>
      <c r="B86" s="16">
        <f t="shared" ca="1" si="47"/>
        <v>41893</v>
      </c>
      <c r="C86" s="6" t="s">
        <v>41</v>
      </c>
      <c r="D86">
        <f t="shared" ca="1" si="35"/>
        <v>116</v>
      </c>
      <c r="E86">
        <f t="shared" ca="1" si="36"/>
        <v>72</v>
      </c>
      <c r="F86">
        <f t="shared" ref="F86:F101" ca="1" si="48">D86-E86</f>
        <v>44</v>
      </c>
      <c r="G86">
        <f t="shared" ca="1" si="37"/>
        <v>75</v>
      </c>
      <c r="H86">
        <f t="shared" ref="H86:H101" ca="1" si="49">D86-G86-I86</f>
        <v>36</v>
      </c>
      <c r="I86">
        <f t="shared" ca="1" si="38"/>
        <v>5</v>
      </c>
      <c r="J86">
        <f t="shared" ca="1" si="39"/>
        <v>10</v>
      </c>
      <c r="K86">
        <f t="shared" ca="1" si="40"/>
        <v>29</v>
      </c>
      <c r="L86">
        <f t="shared" ca="1" si="34"/>
        <v>77</v>
      </c>
      <c r="M86" s="17">
        <f t="shared" ref="M86:M101" ca="1" si="50">H86/D86</f>
        <v>0.31034482758620691</v>
      </c>
      <c r="N86" s="17">
        <f t="shared" ref="N86:N101" ca="1" si="51">G86/D86</f>
        <v>0.64655172413793105</v>
      </c>
      <c r="O86">
        <f t="shared" ca="1" si="41"/>
        <v>88</v>
      </c>
      <c r="P86">
        <f t="shared" ca="1" si="42"/>
        <v>8</v>
      </c>
      <c r="Q86">
        <f t="shared" ca="1" si="43"/>
        <v>284</v>
      </c>
      <c r="R86">
        <f t="shared" ca="1" si="44"/>
        <v>100</v>
      </c>
      <c r="S86">
        <f t="shared" ca="1" si="29"/>
        <v>61</v>
      </c>
      <c r="T86">
        <f t="shared" ca="1" si="29"/>
        <v>71</v>
      </c>
      <c r="U86">
        <f t="shared" ca="1" si="45"/>
        <v>11</v>
      </c>
      <c r="V86">
        <f t="shared" ca="1" si="30"/>
        <v>30</v>
      </c>
      <c r="W86">
        <f t="shared" ca="1" si="30"/>
        <v>24</v>
      </c>
      <c r="X86">
        <f t="shared" ca="1" si="46"/>
        <v>14</v>
      </c>
      <c r="Y86">
        <f t="shared" ref="Y86:Y101" ca="1" si="52">SUM(U86:X86)</f>
        <v>79</v>
      </c>
      <c r="Z86" s="17">
        <f t="shared" ref="Z86:Z101" ca="1" si="53">SUM(U86:V86)/Y86</f>
        <v>0.51898734177215189</v>
      </c>
    </row>
    <row r="87" spans="1:26" x14ac:dyDescent="0.25">
      <c r="A87" s="15" t="s">
        <v>108</v>
      </c>
      <c r="B87" s="16">
        <f t="shared" ca="1" si="47"/>
        <v>41893</v>
      </c>
      <c r="C87" s="6" t="s">
        <v>42</v>
      </c>
      <c r="D87">
        <f t="shared" ca="1" si="35"/>
        <v>110</v>
      </c>
      <c r="E87">
        <f t="shared" ca="1" si="36"/>
        <v>75</v>
      </c>
      <c r="F87">
        <f t="shared" ca="1" si="48"/>
        <v>35</v>
      </c>
      <c r="G87">
        <f t="shared" ca="1" si="37"/>
        <v>76</v>
      </c>
      <c r="H87">
        <f t="shared" ca="1" si="49"/>
        <v>27</v>
      </c>
      <c r="I87">
        <f t="shared" ca="1" si="38"/>
        <v>7</v>
      </c>
      <c r="J87">
        <f t="shared" ca="1" si="39"/>
        <v>12</v>
      </c>
      <c r="K87">
        <f t="shared" ca="1" si="40"/>
        <v>22</v>
      </c>
      <c r="L87">
        <f t="shared" ca="1" si="34"/>
        <v>76</v>
      </c>
      <c r="M87" s="17">
        <f t="shared" ca="1" si="50"/>
        <v>0.24545454545454545</v>
      </c>
      <c r="N87" s="17">
        <f t="shared" ca="1" si="51"/>
        <v>0.69090909090909092</v>
      </c>
      <c r="O87">
        <f t="shared" ca="1" si="41"/>
        <v>80</v>
      </c>
      <c r="P87">
        <f t="shared" ca="1" si="42"/>
        <v>8</v>
      </c>
      <c r="Q87">
        <f t="shared" ca="1" si="43"/>
        <v>285</v>
      </c>
      <c r="R87">
        <f t="shared" ca="1" si="44"/>
        <v>91</v>
      </c>
      <c r="S87">
        <f t="shared" ref="S87:T101" ca="1" si="54">RANDBETWEEN(50,80)</f>
        <v>52</v>
      </c>
      <c r="T87">
        <f t="shared" ca="1" si="54"/>
        <v>55</v>
      </c>
      <c r="U87">
        <f t="shared" ca="1" si="45"/>
        <v>10</v>
      </c>
      <c r="V87">
        <f t="shared" ref="V87:W101" ca="1" si="55">RANDBETWEEN(20,30)</f>
        <v>24</v>
      </c>
      <c r="W87">
        <f t="shared" ca="1" si="55"/>
        <v>20</v>
      </c>
      <c r="X87">
        <f t="shared" ca="1" si="46"/>
        <v>13</v>
      </c>
      <c r="Y87">
        <f t="shared" ca="1" si="52"/>
        <v>67</v>
      </c>
      <c r="Z87" s="17">
        <f t="shared" ca="1" si="53"/>
        <v>0.5074626865671642</v>
      </c>
    </row>
    <row r="88" spans="1:26" x14ac:dyDescent="0.25">
      <c r="A88" s="15" t="s">
        <v>108</v>
      </c>
      <c r="B88" s="16">
        <f t="shared" ca="1" si="47"/>
        <v>41893</v>
      </c>
      <c r="C88" s="6" t="s">
        <v>43</v>
      </c>
      <c r="D88">
        <f t="shared" ca="1" si="35"/>
        <v>119</v>
      </c>
      <c r="E88">
        <f t="shared" ca="1" si="36"/>
        <v>75</v>
      </c>
      <c r="F88">
        <f t="shared" ca="1" si="48"/>
        <v>44</v>
      </c>
      <c r="G88">
        <f t="shared" ca="1" si="37"/>
        <v>73</v>
      </c>
      <c r="H88">
        <f t="shared" ca="1" si="49"/>
        <v>38</v>
      </c>
      <c r="I88">
        <f t="shared" ca="1" si="38"/>
        <v>8</v>
      </c>
      <c r="J88">
        <f t="shared" ca="1" si="39"/>
        <v>11</v>
      </c>
      <c r="K88">
        <f t="shared" ca="1" si="40"/>
        <v>27</v>
      </c>
      <c r="L88">
        <f t="shared" ca="1" si="34"/>
        <v>81</v>
      </c>
      <c r="M88" s="17">
        <f t="shared" ca="1" si="50"/>
        <v>0.31932773109243695</v>
      </c>
      <c r="N88" s="17">
        <f t="shared" ca="1" si="51"/>
        <v>0.61344537815126055</v>
      </c>
      <c r="O88">
        <f t="shared" ca="1" si="41"/>
        <v>97</v>
      </c>
      <c r="P88">
        <f t="shared" ca="1" si="42"/>
        <v>10</v>
      </c>
      <c r="Q88">
        <f t="shared" ca="1" si="43"/>
        <v>288</v>
      </c>
      <c r="R88">
        <f t="shared" ca="1" si="44"/>
        <v>96</v>
      </c>
      <c r="S88">
        <f t="shared" ca="1" si="54"/>
        <v>51</v>
      </c>
      <c r="T88">
        <f t="shared" ca="1" si="54"/>
        <v>80</v>
      </c>
      <c r="U88">
        <f t="shared" ca="1" si="45"/>
        <v>14</v>
      </c>
      <c r="V88">
        <f t="shared" ca="1" si="55"/>
        <v>26</v>
      </c>
      <c r="W88">
        <f t="shared" ca="1" si="55"/>
        <v>29</v>
      </c>
      <c r="X88">
        <f t="shared" ca="1" si="46"/>
        <v>12</v>
      </c>
      <c r="Y88">
        <f t="shared" ca="1" si="52"/>
        <v>81</v>
      </c>
      <c r="Z88" s="17">
        <f t="shared" ca="1" si="53"/>
        <v>0.49382716049382713</v>
      </c>
    </row>
    <row r="89" spans="1:26" x14ac:dyDescent="0.25">
      <c r="A89" s="15" t="s">
        <v>108</v>
      </c>
      <c r="B89" s="16">
        <f t="shared" ca="1" si="47"/>
        <v>41893</v>
      </c>
      <c r="C89" s="6" t="s">
        <v>44</v>
      </c>
      <c r="D89">
        <f t="shared" ca="1" si="35"/>
        <v>101</v>
      </c>
      <c r="E89">
        <f t="shared" ca="1" si="36"/>
        <v>77</v>
      </c>
      <c r="F89">
        <f t="shared" ca="1" si="48"/>
        <v>24</v>
      </c>
      <c r="G89">
        <f t="shared" ca="1" si="37"/>
        <v>74</v>
      </c>
      <c r="H89">
        <f t="shared" ca="1" si="49"/>
        <v>18</v>
      </c>
      <c r="I89">
        <f t="shared" ca="1" si="38"/>
        <v>9</v>
      </c>
      <c r="J89">
        <f t="shared" ca="1" si="39"/>
        <v>14</v>
      </c>
      <c r="K89">
        <f t="shared" ca="1" si="40"/>
        <v>25</v>
      </c>
      <c r="L89">
        <f t="shared" ca="1" si="34"/>
        <v>62</v>
      </c>
      <c r="M89" s="17">
        <f t="shared" ca="1" si="50"/>
        <v>0.17821782178217821</v>
      </c>
      <c r="N89" s="17">
        <f t="shared" ca="1" si="51"/>
        <v>0.73267326732673266</v>
      </c>
      <c r="O89">
        <f t="shared" ca="1" si="41"/>
        <v>97</v>
      </c>
      <c r="P89">
        <f t="shared" ca="1" si="42"/>
        <v>9</v>
      </c>
      <c r="Q89">
        <f t="shared" ca="1" si="43"/>
        <v>282</v>
      </c>
      <c r="R89">
        <f t="shared" ca="1" si="44"/>
        <v>87</v>
      </c>
      <c r="S89">
        <f t="shared" ca="1" si="54"/>
        <v>66</v>
      </c>
      <c r="T89">
        <f t="shared" ca="1" si="54"/>
        <v>60</v>
      </c>
      <c r="U89">
        <f t="shared" ca="1" si="45"/>
        <v>14</v>
      </c>
      <c r="V89">
        <f t="shared" ca="1" si="55"/>
        <v>29</v>
      </c>
      <c r="W89">
        <f t="shared" ca="1" si="55"/>
        <v>29</v>
      </c>
      <c r="X89">
        <f t="shared" ca="1" si="46"/>
        <v>11</v>
      </c>
      <c r="Y89">
        <f t="shared" ca="1" si="52"/>
        <v>83</v>
      </c>
      <c r="Z89" s="17">
        <f t="shared" ca="1" si="53"/>
        <v>0.51807228915662651</v>
      </c>
    </row>
    <row r="90" spans="1:26" x14ac:dyDescent="0.25">
      <c r="A90" s="15" t="s">
        <v>108</v>
      </c>
      <c r="B90" s="16">
        <f t="shared" ca="1" si="47"/>
        <v>41893</v>
      </c>
      <c r="C90" s="6" t="s">
        <v>45</v>
      </c>
      <c r="D90">
        <f t="shared" ca="1" si="35"/>
        <v>116</v>
      </c>
      <c r="E90">
        <f t="shared" ca="1" si="36"/>
        <v>77</v>
      </c>
      <c r="F90">
        <f t="shared" ca="1" si="48"/>
        <v>39</v>
      </c>
      <c r="G90">
        <f t="shared" ca="1" si="37"/>
        <v>74</v>
      </c>
      <c r="H90">
        <f t="shared" ca="1" si="49"/>
        <v>32</v>
      </c>
      <c r="I90">
        <f t="shared" ca="1" si="38"/>
        <v>10</v>
      </c>
      <c r="J90">
        <f t="shared" ca="1" si="39"/>
        <v>13</v>
      </c>
      <c r="K90">
        <f t="shared" ca="1" si="40"/>
        <v>24</v>
      </c>
      <c r="L90">
        <f t="shared" ca="1" si="34"/>
        <v>79</v>
      </c>
      <c r="M90" s="17">
        <f t="shared" ca="1" si="50"/>
        <v>0.27586206896551724</v>
      </c>
      <c r="N90" s="17">
        <f t="shared" ca="1" si="51"/>
        <v>0.63793103448275867</v>
      </c>
      <c r="O90">
        <f t="shared" ca="1" si="41"/>
        <v>94</v>
      </c>
      <c r="P90">
        <f t="shared" ca="1" si="42"/>
        <v>10</v>
      </c>
      <c r="Q90">
        <f t="shared" ca="1" si="43"/>
        <v>285</v>
      </c>
      <c r="R90">
        <f t="shared" ca="1" si="44"/>
        <v>86</v>
      </c>
      <c r="S90">
        <f t="shared" ca="1" si="54"/>
        <v>63</v>
      </c>
      <c r="T90">
        <f t="shared" ca="1" si="54"/>
        <v>78</v>
      </c>
      <c r="U90">
        <f t="shared" ca="1" si="45"/>
        <v>14</v>
      </c>
      <c r="V90">
        <f t="shared" ca="1" si="55"/>
        <v>20</v>
      </c>
      <c r="W90">
        <f t="shared" ca="1" si="55"/>
        <v>30</v>
      </c>
      <c r="X90">
        <f t="shared" ca="1" si="46"/>
        <v>12</v>
      </c>
      <c r="Y90">
        <f t="shared" ca="1" si="52"/>
        <v>76</v>
      </c>
      <c r="Z90" s="17">
        <f t="shared" ca="1" si="53"/>
        <v>0.44736842105263158</v>
      </c>
    </row>
    <row r="91" spans="1:26" x14ac:dyDescent="0.25">
      <c r="A91" s="15" t="s">
        <v>108</v>
      </c>
      <c r="B91" s="16">
        <f t="shared" ca="1" si="47"/>
        <v>41893</v>
      </c>
      <c r="C91" s="6" t="s">
        <v>46</v>
      </c>
      <c r="D91">
        <f t="shared" ca="1" si="35"/>
        <v>105</v>
      </c>
      <c r="E91">
        <f t="shared" ca="1" si="36"/>
        <v>78</v>
      </c>
      <c r="F91">
        <f t="shared" ca="1" si="48"/>
        <v>27</v>
      </c>
      <c r="G91">
        <f t="shared" ca="1" si="37"/>
        <v>74</v>
      </c>
      <c r="H91">
        <f t="shared" ca="1" si="49"/>
        <v>23</v>
      </c>
      <c r="I91">
        <f t="shared" ca="1" si="38"/>
        <v>8</v>
      </c>
      <c r="J91">
        <f t="shared" ca="1" si="39"/>
        <v>11</v>
      </c>
      <c r="K91">
        <f t="shared" ca="1" si="40"/>
        <v>28</v>
      </c>
      <c r="L91">
        <f t="shared" ca="1" si="34"/>
        <v>66</v>
      </c>
      <c r="M91" s="17">
        <f t="shared" ca="1" si="50"/>
        <v>0.21904761904761905</v>
      </c>
      <c r="N91" s="17">
        <f t="shared" ca="1" si="51"/>
        <v>0.70476190476190481</v>
      </c>
      <c r="O91">
        <f t="shared" ca="1" si="41"/>
        <v>89</v>
      </c>
      <c r="P91">
        <f t="shared" ca="1" si="42"/>
        <v>9</v>
      </c>
      <c r="Q91">
        <f t="shared" ca="1" si="43"/>
        <v>291</v>
      </c>
      <c r="R91">
        <f t="shared" ca="1" si="44"/>
        <v>80</v>
      </c>
      <c r="S91">
        <f t="shared" ca="1" si="54"/>
        <v>52</v>
      </c>
      <c r="T91">
        <f t="shared" ca="1" si="54"/>
        <v>67</v>
      </c>
      <c r="U91">
        <f t="shared" ca="1" si="45"/>
        <v>12</v>
      </c>
      <c r="V91">
        <f t="shared" ca="1" si="55"/>
        <v>29</v>
      </c>
      <c r="W91">
        <f t="shared" ca="1" si="55"/>
        <v>21</v>
      </c>
      <c r="X91">
        <f t="shared" ca="1" si="46"/>
        <v>10</v>
      </c>
      <c r="Y91">
        <f t="shared" ca="1" si="52"/>
        <v>72</v>
      </c>
      <c r="Z91" s="17">
        <f t="shared" ca="1" si="53"/>
        <v>0.56944444444444442</v>
      </c>
    </row>
    <row r="92" spans="1:26" x14ac:dyDescent="0.25">
      <c r="A92" s="15" t="s">
        <v>108</v>
      </c>
      <c r="B92" s="16">
        <f t="shared" ca="1" si="47"/>
        <v>41893</v>
      </c>
      <c r="C92" s="6" t="s">
        <v>47</v>
      </c>
      <c r="D92">
        <f t="shared" ca="1" si="35"/>
        <v>103</v>
      </c>
      <c r="E92">
        <f t="shared" ca="1" si="36"/>
        <v>78</v>
      </c>
      <c r="F92">
        <f t="shared" ca="1" si="48"/>
        <v>25</v>
      </c>
      <c r="G92">
        <f t="shared" ca="1" si="37"/>
        <v>71</v>
      </c>
      <c r="H92">
        <f t="shared" ca="1" si="49"/>
        <v>27</v>
      </c>
      <c r="I92">
        <f t="shared" ca="1" si="38"/>
        <v>5</v>
      </c>
      <c r="J92">
        <f t="shared" ca="1" si="39"/>
        <v>10</v>
      </c>
      <c r="K92">
        <f t="shared" ca="1" si="40"/>
        <v>23</v>
      </c>
      <c r="L92">
        <f t="shared" ca="1" si="34"/>
        <v>70</v>
      </c>
      <c r="M92" s="17">
        <f t="shared" ca="1" si="50"/>
        <v>0.26213592233009708</v>
      </c>
      <c r="N92" s="17">
        <f t="shared" ca="1" si="51"/>
        <v>0.68932038834951459</v>
      </c>
      <c r="O92">
        <f t="shared" ca="1" si="41"/>
        <v>89</v>
      </c>
      <c r="P92">
        <f t="shared" ca="1" si="42"/>
        <v>9</v>
      </c>
      <c r="Q92">
        <f t="shared" ca="1" si="43"/>
        <v>287</v>
      </c>
      <c r="R92">
        <f t="shared" ca="1" si="44"/>
        <v>93</v>
      </c>
      <c r="S92">
        <f t="shared" ca="1" si="54"/>
        <v>60</v>
      </c>
      <c r="T92">
        <f t="shared" ca="1" si="54"/>
        <v>73</v>
      </c>
      <c r="U92">
        <f t="shared" ca="1" si="45"/>
        <v>12</v>
      </c>
      <c r="V92">
        <f t="shared" ca="1" si="55"/>
        <v>23</v>
      </c>
      <c r="W92">
        <f t="shared" ca="1" si="55"/>
        <v>28</v>
      </c>
      <c r="X92">
        <f t="shared" ca="1" si="46"/>
        <v>12</v>
      </c>
      <c r="Y92">
        <f t="shared" ca="1" si="52"/>
        <v>75</v>
      </c>
      <c r="Z92" s="17">
        <f t="shared" ca="1" si="53"/>
        <v>0.46666666666666667</v>
      </c>
    </row>
    <row r="93" spans="1:26" x14ac:dyDescent="0.25">
      <c r="A93" s="15" t="s">
        <v>108</v>
      </c>
      <c r="B93" s="16">
        <f t="shared" ca="1" si="47"/>
        <v>41893</v>
      </c>
      <c r="C93" s="6" t="s">
        <v>48</v>
      </c>
      <c r="D93">
        <f t="shared" ca="1" si="35"/>
        <v>115</v>
      </c>
      <c r="E93">
        <f t="shared" ca="1" si="36"/>
        <v>79</v>
      </c>
      <c r="F93">
        <f t="shared" ca="1" si="48"/>
        <v>36</v>
      </c>
      <c r="G93">
        <f t="shared" ca="1" si="37"/>
        <v>71</v>
      </c>
      <c r="H93">
        <f t="shared" ca="1" si="49"/>
        <v>37</v>
      </c>
      <c r="I93">
        <f t="shared" ca="1" si="38"/>
        <v>7</v>
      </c>
      <c r="J93">
        <f t="shared" ca="1" si="39"/>
        <v>13</v>
      </c>
      <c r="K93">
        <f t="shared" ca="1" si="40"/>
        <v>28</v>
      </c>
      <c r="L93">
        <f t="shared" ca="1" si="34"/>
        <v>74</v>
      </c>
      <c r="M93" s="17">
        <f t="shared" ca="1" si="50"/>
        <v>0.32173913043478258</v>
      </c>
      <c r="N93" s="17">
        <f t="shared" ca="1" si="51"/>
        <v>0.61739130434782608</v>
      </c>
      <c r="O93">
        <f t="shared" ca="1" si="41"/>
        <v>97</v>
      </c>
      <c r="P93">
        <f t="shared" ca="1" si="42"/>
        <v>10</v>
      </c>
      <c r="Q93">
        <f t="shared" ca="1" si="43"/>
        <v>299</v>
      </c>
      <c r="R93">
        <f t="shared" ca="1" si="44"/>
        <v>85</v>
      </c>
      <c r="S93">
        <f t="shared" ca="1" si="54"/>
        <v>75</v>
      </c>
      <c r="T93">
        <f t="shared" ca="1" si="54"/>
        <v>72</v>
      </c>
      <c r="U93">
        <f t="shared" ca="1" si="45"/>
        <v>14</v>
      </c>
      <c r="V93">
        <f t="shared" ca="1" si="55"/>
        <v>24</v>
      </c>
      <c r="W93">
        <f t="shared" ca="1" si="55"/>
        <v>25</v>
      </c>
      <c r="X93">
        <f t="shared" ca="1" si="46"/>
        <v>12</v>
      </c>
      <c r="Y93">
        <f t="shared" ca="1" si="52"/>
        <v>75</v>
      </c>
      <c r="Z93" s="17">
        <f t="shared" ca="1" si="53"/>
        <v>0.50666666666666671</v>
      </c>
    </row>
    <row r="94" spans="1:26" x14ac:dyDescent="0.25">
      <c r="A94" s="15" t="s">
        <v>108</v>
      </c>
      <c r="B94" s="16">
        <f t="shared" ca="1" si="47"/>
        <v>41893</v>
      </c>
      <c r="C94" s="6" t="s">
        <v>49</v>
      </c>
      <c r="D94">
        <f t="shared" ca="1" si="35"/>
        <v>110</v>
      </c>
      <c r="E94">
        <f t="shared" ca="1" si="36"/>
        <v>76</v>
      </c>
      <c r="F94">
        <f t="shared" ca="1" si="48"/>
        <v>34</v>
      </c>
      <c r="G94">
        <f t="shared" ca="1" si="37"/>
        <v>75</v>
      </c>
      <c r="H94">
        <f t="shared" ca="1" si="49"/>
        <v>25</v>
      </c>
      <c r="I94">
        <f t="shared" ca="1" si="38"/>
        <v>10</v>
      </c>
      <c r="J94">
        <f t="shared" ca="1" si="39"/>
        <v>15</v>
      </c>
      <c r="K94">
        <f t="shared" ca="1" si="40"/>
        <v>27</v>
      </c>
      <c r="L94">
        <f t="shared" ca="1" si="34"/>
        <v>68</v>
      </c>
      <c r="M94" s="17">
        <f t="shared" ca="1" si="50"/>
        <v>0.22727272727272727</v>
      </c>
      <c r="N94" s="17">
        <f t="shared" ca="1" si="51"/>
        <v>0.68181818181818177</v>
      </c>
      <c r="O94">
        <f t="shared" ca="1" si="41"/>
        <v>86</v>
      </c>
      <c r="P94">
        <f t="shared" ca="1" si="42"/>
        <v>9</v>
      </c>
      <c r="Q94">
        <f t="shared" ca="1" si="43"/>
        <v>296</v>
      </c>
      <c r="R94">
        <f t="shared" ca="1" si="44"/>
        <v>88</v>
      </c>
      <c r="S94">
        <f t="shared" ca="1" si="54"/>
        <v>60</v>
      </c>
      <c r="T94">
        <f t="shared" ca="1" si="54"/>
        <v>62</v>
      </c>
      <c r="U94">
        <f t="shared" ca="1" si="45"/>
        <v>11</v>
      </c>
      <c r="V94">
        <f t="shared" ca="1" si="55"/>
        <v>24</v>
      </c>
      <c r="W94">
        <f t="shared" ca="1" si="55"/>
        <v>26</v>
      </c>
      <c r="X94">
        <f t="shared" ca="1" si="46"/>
        <v>15</v>
      </c>
      <c r="Y94">
        <f t="shared" ca="1" si="52"/>
        <v>76</v>
      </c>
      <c r="Z94" s="17">
        <f t="shared" ca="1" si="53"/>
        <v>0.46052631578947367</v>
      </c>
    </row>
    <row r="95" spans="1:26" x14ac:dyDescent="0.25">
      <c r="A95" s="15" t="s">
        <v>108</v>
      </c>
      <c r="B95" s="16">
        <f t="shared" ca="1" si="47"/>
        <v>41893</v>
      </c>
      <c r="C95" s="6" t="s">
        <v>50</v>
      </c>
      <c r="D95">
        <f t="shared" ca="1" si="35"/>
        <v>100</v>
      </c>
      <c r="E95">
        <f t="shared" ca="1" si="36"/>
        <v>72</v>
      </c>
      <c r="F95">
        <f t="shared" ca="1" si="48"/>
        <v>28</v>
      </c>
      <c r="G95">
        <f t="shared" ca="1" si="37"/>
        <v>72</v>
      </c>
      <c r="H95">
        <f t="shared" ca="1" si="49"/>
        <v>21</v>
      </c>
      <c r="I95">
        <f t="shared" ca="1" si="38"/>
        <v>7</v>
      </c>
      <c r="J95">
        <f t="shared" ca="1" si="39"/>
        <v>10</v>
      </c>
      <c r="K95">
        <f t="shared" ca="1" si="40"/>
        <v>27</v>
      </c>
      <c r="L95">
        <f t="shared" ca="1" si="34"/>
        <v>63</v>
      </c>
      <c r="M95" s="17">
        <f t="shared" ca="1" si="50"/>
        <v>0.21</v>
      </c>
      <c r="N95" s="17">
        <f t="shared" ca="1" si="51"/>
        <v>0.72</v>
      </c>
      <c r="O95">
        <f t="shared" ca="1" si="41"/>
        <v>100</v>
      </c>
      <c r="P95">
        <f t="shared" ca="1" si="42"/>
        <v>8</v>
      </c>
      <c r="Q95">
        <f t="shared" ca="1" si="43"/>
        <v>289</v>
      </c>
      <c r="R95">
        <f t="shared" ca="1" si="44"/>
        <v>80</v>
      </c>
      <c r="S95">
        <f t="shared" ca="1" si="54"/>
        <v>66</v>
      </c>
      <c r="T95">
        <f t="shared" ca="1" si="54"/>
        <v>55</v>
      </c>
      <c r="U95">
        <f t="shared" ca="1" si="45"/>
        <v>10</v>
      </c>
      <c r="V95">
        <f t="shared" ca="1" si="55"/>
        <v>20</v>
      </c>
      <c r="W95">
        <f t="shared" ca="1" si="55"/>
        <v>26</v>
      </c>
      <c r="X95">
        <f t="shared" ca="1" si="46"/>
        <v>12</v>
      </c>
      <c r="Y95">
        <f t="shared" ca="1" si="52"/>
        <v>68</v>
      </c>
      <c r="Z95" s="17">
        <f t="shared" ca="1" si="53"/>
        <v>0.44117647058823528</v>
      </c>
    </row>
    <row r="96" spans="1:26" x14ac:dyDescent="0.25">
      <c r="A96" s="15" t="s">
        <v>108</v>
      </c>
      <c r="B96" s="16">
        <f t="shared" ca="1" si="47"/>
        <v>41893</v>
      </c>
      <c r="C96" s="6" t="s">
        <v>51</v>
      </c>
      <c r="D96">
        <f t="shared" ca="1" si="35"/>
        <v>103</v>
      </c>
      <c r="E96">
        <f t="shared" ca="1" si="36"/>
        <v>74</v>
      </c>
      <c r="F96">
        <f t="shared" ca="1" si="48"/>
        <v>29</v>
      </c>
      <c r="G96">
        <f t="shared" ca="1" si="37"/>
        <v>76</v>
      </c>
      <c r="H96">
        <f t="shared" ca="1" si="49"/>
        <v>18</v>
      </c>
      <c r="I96">
        <f t="shared" ca="1" si="38"/>
        <v>9</v>
      </c>
      <c r="J96">
        <f t="shared" ca="1" si="39"/>
        <v>12</v>
      </c>
      <c r="K96">
        <f t="shared" ca="1" si="40"/>
        <v>23</v>
      </c>
      <c r="L96">
        <f t="shared" ca="1" si="34"/>
        <v>68</v>
      </c>
      <c r="M96" s="17">
        <f t="shared" ca="1" si="50"/>
        <v>0.17475728155339806</v>
      </c>
      <c r="N96" s="17">
        <f t="shared" ca="1" si="51"/>
        <v>0.73786407766990292</v>
      </c>
      <c r="O96">
        <f t="shared" ca="1" si="41"/>
        <v>86</v>
      </c>
      <c r="P96">
        <f t="shared" ca="1" si="42"/>
        <v>9</v>
      </c>
      <c r="Q96">
        <f t="shared" ca="1" si="43"/>
        <v>280</v>
      </c>
      <c r="R96">
        <f t="shared" ca="1" si="44"/>
        <v>83</v>
      </c>
      <c r="S96">
        <f t="shared" ca="1" si="54"/>
        <v>55</v>
      </c>
      <c r="T96">
        <f t="shared" ca="1" si="54"/>
        <v>62</v>
      </c>
      <c r="U96">
        <f t="shared" ca="1" si="45"/>
        <v>12</v>
      </c>
      <c r="V96">
        <f t="shared" ca="1" si="55"/>
        <v>26</v>
      </c>
      <c r="W96">
        <f t="shared" ca="1" si="55"/>
        <v>28</v>
      </c>
      <c r="X96">
        <f t="shared" ca="1" si="46"/>
        <v>15</v>
      </c>
      <c r="Y96">
        <f t="shared" ca="1" si="52"/>
        <v>81</v>
      </c>
      <c r="Z96" s="17">
        <f t="shared" ca="1" si="53"/>
        <v>0.46913580246913578</v>
      </c>
    </row>
    <row r="97" spans="1:26" x14ac:dyDescent="0.25">
      <c r="A97" s="15" t="s">
        <v>108</v>
      </c>
      <c r="B97" s="16">
        <f t="shared" ca="1" si="47"/>
        <v>41893</v>
      </c>
      <c r="C97" s="6" t="s">
        <v>52</v>
      </c>
      <c r="D97">
        <f t="shared" ca="1" si="35"/>
        <v>112</v>
      </c>
      <c r="E97">
        <f t="shared" ca="1" si="36"/>
        <v>78</v>
      </c>
      <c r="F97">
        <f t="shared" ca="1" si="48"/>
        <v>34</v>
      </c>
      <c r="G97">
        <f t="shared" ca="1" si="37"/>
        <v>80</v>
      </c>
      <c r="H97">
        <f t="shared" ca="1" si="49"/>
        <v>23</v>
      </c>
      <c r="I97">
        <f t="shared" ca="1" si="38"/>
        <v>9</v>
      </c>
      <c r="J97">
        <f t="shared" ca="1" si="39"/>
        <v>13</v>
      </c>
      <c r="K97">
        <f t="shared" ca="1" si="40"/>
        <v>22</v>
      </c>
      <c r="L97">
        <f t="shared" ca="1" si="34"/>
        <v>77</v>
      </c>
      <c r="M97" s="17">
        <f t="shared" ca="1" si="50"/>
        <v>0.20535714285714285</v>
      </c>
      <c r="N97" s="17">
        <f t="shared" ca="1" si="51"/>
        <v>0.7142857142857143</v>
      </c>
      <c r="O97">
        <f t="shared" ca="1" si="41"/>
        <v>82</v>
      </c>
      <c r="P97">
        <f t="shared" ca="1" si="42"/>
        <v>10</v>
      </c>
      <c r="Q97">
        <f t="shared" ca="1" si="43"/>
        <v>285</v>
      </c>
      <c r="R97">
        <f t="shared" ca="1" si="44"/>
        <v>97</v>
      </c>
      <c r="S97">
        <f t="shared" ca="1" si="54"/>
        <v>76</v>
      </c>
      <c r="T97">
        <f t="shared" ca="1" si="54"/>
        <v>68</v>
      </c>
      <c r="U97">
        <f t="shared" ca="1" si="45"/>
        <v>10</v>
      </c>
      <c r="V97">
        <f t="shared" ca="1" si="55"/>
        <v>30</v>
      </c>
      <c r="W97">
        <f t="shared" ca="1" si="55"/>
        <v>23</v>
      </c>
      <c r="X97">
        <f t="shared" ca="1" si="46"/>
        <v>13</v>
      </c>
      <c r="Y97">
        <f t="shared" ca="1" si="52"/>
        <v>76</v>
      </c>
      <c r="Z97" s="17">
        <f t="shared" ca="1" si="53"/>
        <v>0.52631578947368418</v>
      </c>
    </row>
    <row r="98" spans="1:26" x14ac:dyDescent="0.25">
      <c r="A98" s="15" t="s">
        <v>108</v>
      </c>
      <c r="B98" s="16">
        <f t="shared" ca="1" si="47"/>
        <v>41893</v>
      </c>
      <c r="C98" s="6" t="s">
        <v>53</v>
      </c>
      <c r="D98">
        <f t="shared" ca="1" si="35"/>
        <v>110</v>
      </c>
      <c r="E98">
        <f t="shared" ca="1" si="36"/>
        <v>70</v>
      </c>
      <c r="F98">
        <f t="shared" ca="1" si="48"/>
        <v>40</v>
      </c>
      <c r="G98">
        <f t="shared" ca="1" si="37"/>
        <v>73</v>
      </c>
      <c r="H98">
        <f t="shared" ca="1" si="49"/>
        <v>31</v>
      </c>
      <c r="I98">
        <f t="shared" ca="1" si="38"/>
        <v>6</v>
      </c>
      <c r="J98">
        <f t="shared" ca="1" si="39"/>
        <v>15</v>
      </c>
      <c r="K98">
        <f t="shared" ca="1" si="40"/>
        <v>28</v>
      </c>
      <c r="L98">
        <f t="shared" ref="L98:L129" ca="1" si="56">D98-SUM(J98:K98)</f>
        <v>67</v>
      </c>
      <c r="M98" s="17">
        <f t="shared" ca="1" si="50"/>
        <v>0.2818181818181818</v>
      </c>
      <c r="N98" s="17">
        <f t="shared" ca="1" si="51"/>
        <v>0.66363636363636369</v>
      </c>
      <c r="O98">
        <f t="shared" ca="1" si="41"/>
        <v>95</v>
      </c>
      <c r="P98">
        <f t="shared" ca="1" si="42"/>
        <v>9</v>
      </c>
      <c r="Q98">
        <f t="shared" ca="1" si="43"/>
        <v>283</v>
      </c>
      <c r="R98">
        <f t="shared" ca="1" si="44"/>
        <v>81</v>
      </c>
      <c r="S98">
        <f t="shared" ca="1" si="54"/>
        <v>67</v>
      </c>
      <c r="T98">
        <f t="shared" ca="1" si="54"/>
        <v>75</v>
      </c>
      <c r="U98">
        <f t="shared" ca="1" si="45"/>
        <v>15</v>
      </c>
      <c r="V98">
        <f t="shared" ca="1" si="55"/>
        <v>25</v>
      </c>
      <c r="W98">
        <f t="shared" ca="1" si="55"/>
        <v>29</v>
      </c>
      <c r="X98">
        <f t="shared" ca="1" si="46"/>
        <v>13</v>
      </c>
      <c r="Y98">
        <f t="shared" ca="1" si="52"/>
        <v>82</v>
      </c>
      <c r="Z98" s="17">
        <f t="shared" ca="1" si="53"/>
        <v>0.48780487804878048</v>
      </c>
    </row>
    <row r="99" spans="1:26" x14ac:dyDescent="0.25">
      <c r="A99" s="15" t="s">
        <v>108</v>
      </c>
      <c r="B99" s="16">
        <f t="shared" ca="1" si="47"/>
        <v>41893</v>
      </c>
      <c r="C99" s="6" t="s">
        <v>54</v>
      </c>
      <c r="D99">
        <f t="shared" ca="1" si="35"/>
        <v>110</v>
      </c>
      <c r="E99">
        <f t="shared" ca="1" si="36"/>
        <v>71</v>
      </c>
      <c r="F99">
        <f t="shared" ca="1" si="48"/>
        <v>39</v>
      </c>
      <c r="G99">
        <f t="shared" ca="1" si="37"/>
        <v>72</v>
      </c>
      <c r="H99">
        <f t="shared" ca="1" si="49"/>
        <v>32</v>
      </c>
      <c r="I99">
        <f t="shared" ca="1" si="38"/>
        <v>6</v>
      </c>
      <c r="J99">
        <f t="shared" ca="1" si="39"/>
        <v>14</v>
      </c>
      <c r="K99">
        <f t="shared" ca="1" si="40"/>
        <v>24</v>
      </c>
      <c r="L99">
        <f t="shared" ca="1" si="56"/>
        <v>72</v>
      </c>
      <c r="M99" s="17">
        <f t="shared" ca="1" si="50"/>
        <v>0.29090909090909089</v>
      </c>
      <c r="N99" s="17">
        <f t="shared" ca="1" si="51"/>
        <v>0.65454545454545454</v>
      </c>
      <c r="O99">
        <f t="shared" ca="1" si="41"/>
        <v>100</v>
      </c>
      <c r="P99">
        <f t="shared" ca="1" si="42"/>
        <v>10</v>
      </c>
      <c r="Q99">
        <f t="shared" ca="1" si="43"/>
        <v>296</v>
      </c>
      <c r="R99">
        <f t="shared" ca="1" si="44"/>
        <v>96</v>
      </c>
      <c r="S99">
        <f t="shared" ca="1" si="54"/>
        <v>79</v>
      </c>
      <c r="T99">
        <f t="shared" ca="1" si="54"/>
        <v>51</v>
      </c>
      <c r="U99">
        <f t="shared" ca="1" si="45"/>
        <v>11</v>
      </c>
      <c r="V99">
        <f t="shared" ca="1" si="55"/>
        <v>28</v>
      </c>
      <c r="W99">
        <f t="shared" ca="1" si="55"/>
        <v>22</v>
      </c>
      <c r="X99">
        <f t="shared" ca="1" si="46"/>
        <v>10</v>
      </c>
      <c r="Y99">
        <f t="shared" ca="1" si="52"/>
        <v>71</v>
      </c>
      <c r="Z99" s="17">
        <f t="shared" ca="1" si="53"/>
        <v>0.54929577464788737</v>
      </c>
    </row>
    <row r="100" spans="1:26" x14ac:dyDescent="0.25">
      <c r="A100" s="15" t="s">
        <v>108</v>
      </c>
      <c r="B100" s="16">
        <f t="shared" ca="1" si="47"/>
        <v>41893</v>
      </c>
      <c r="C100" s="6" t="s">
        <v>55</v>
      </c>
      <c r="D100">
        <f t="shared" ca="1" si="35"/>
        <v>110</v>
      </c>
      <c r="E100">
        <f t="shared" ca="1" si="36"/>
        <v>76</v>
      </c>
      <c r="F100">
        <f t="shared" ca="1" si="48"/>
        <v>34</v>
      </c>
      <c r="G100">
        <f t="shared" ca="1" si="37"/>
        <v>74</v>
      </c>
      <c r="H100">
        <f t="shared" ca="1" si="49"/>
        <v>30</v>
      </c>
      <c r="I100">
        <f t="shared" ca="1" si="38"/>
        <v>6</v>
      </c>
      <c r="J100">
        <f t="shared" ca="1" si="39"/>
        <v>12</v>
      </c>
      <c r="K100">
        <f t="shared" ca="1" si="40"/>
        <v>24</v>
      </c>
      <c r="L100">
        <f t="shared" ca="1" si="56"/>
        <v>74</v>
      </c>
      <c r="M100" s="17">
        <f t="shared" ca="1" si="50"/>
        <v>0.27272727272727271</v>
      </c>
      <c r="N100" s="17">
        <f t="shared" ca="1" si="51"/>
        <v>0.67272727272727273</v>
      </c>
      <c r="O100">
        <f t="shared" ca="1" si="41"/>
        <v>92</v>
      </c>
      <c r="P100">
        <f t="shared" ca="1" si="42"/>
        <v>10</v>
      </c>
      <c r="Q100">
        <f t="shared" ca="1" si="43"/>
        <v>299</v>
      </c>
      <c r="R100">
        <f t="shared" ca="1" si="44"/>
        <v>82</v>
      </c>
      <c r="S100">
        <f t="shared" ca="1" si="54"/>
        <v>62</v>
      </c>
      <c r="T100">
        <f t="shared" ca="1" si="54"/>
        <v>75</v>
      </c>
      <c r="U100">
        <f t="shared" ca="1" si="45"/>
        <v>14</v>
      </c>
      <c r="V100">
        <f t="shared" ca="1" si="55"/>
        <v>30</v>
      </c>
      <c r="W100">
        <f t="shared" ca="1" si="55"/>
        <v>25</v>
      </c>
      <c r="X100">
        <f t="shared" ca="1" si="46"/>
        <v>12</v>
      </c>
      <c r="Y100">
        <f t="shared" ca="1" si="52"/>
        <v>81</v>
      </c>
      <c r="Z100" s="17">
        <f t="shared" ca="1" si="53"/>
        <v>0.54320987654320985</v>
      </c>
    </row>
    <row r="101" spans="1:26" x14ac:dyDescent="0.25">
      <c r="A101" s="15" t="s">
        <v>108</v>
      </c>
      <c r="B101" s="16">
        <f t="shared" ca="1" si="47"/>
        <v>41893</v>
      </c>
      <c r="C101" s="6" t="s">
        <v>56</v>
      </c>
      <c r="D101">
        <f t="shared" ca="1" si="35"/>
        <v>115</v>
      </c>
      <c r="E101">
        <f t="shared" ca="1" si="36"/>
        <v>76</v>
      </c>
      <c r="F101">
        <f t="shared" ca="1" si="48"/>
        <v>39</v>
      </c>
      <c r="G101">
        <f t="shared" ca="1" si="37"/>
        <v>72</v>
      </c>
      <c r="H101">
        <f t="shared" ca="1" si="49"/>
        <v>34</v>
      </c>
      <c r="I101">
        <f t="shared" ca="1" si="38"/>
        <v>9</v>
      </c>
      <c r="J101">
        <f t="shared" ca="1" si="39"/>
        <v>10</v>
      </c>
      <c r="K101">
        <f t="shared" ca="1" si="40"/>
        <v>23</v>
      </c>
      <c r="L101">
        <f t="shared" ca="1" si="56"/>
        <v>82</v>
      </c>
      <c r="M101" s="17">
        <f t="shared" ca="1" si="50"/>
        <v>0.29565217391304349</v>
      </c>
      <c r="N101" s="17">
        <f t="shared" ca="1" si="51"/>
        <v>0.62608695652173918</v>
      </c>
      <c r="O101">
        <f t="shared" ca="1" si="41"/>
        <v>88</v>
      </c>
      <c r="P101">
        <f t="shared" ca="1" si="42"/>
        <v>8</v>
      </c>
      <c r="Q101">
        <f t="shared" ca="1" si="43"/>
        <v>285</v>
      </c>
      <c r="R101">
        <f t="shared" ca="1" si="44"/>
        <v>99</v>
      </c>
      <c r="S101">
        <f t="shared" ca="1" si="54"/>
        <v>51</v>
      </c>
      <c r="T101">
        <f t="shared" ca="1" si="54"/>
        <v>78</v>
      </c>
      <c r="U101">
        <f t="shared" ca="1" si="45"/>
        <v>11</v>
      </c>
      <c r="V101">
        <f t="shared" ca="1" si="55"/>
        <v>24</v>
      </c>
      <c r="W101">
        <f t="shared" ca="1" si="55"/>
        <v>24</v>
      </c>
      <c r="X101">
        <f t="shared" ca="1" si="46"/>
        <v>13</v>
      </c>
      <c r="Y101">
        <f t="shared" ca="1" si="52"/>
        <v>72</v>
      </c>
      <c r="Z101" s="17">
        <f t="shared" ca="1" si="53"/>
        <v>0.4861111111111111</v>
      </c>
    </row>
  </sheetData>
  <pageMargins left="0.7" right="0.7" top="0.75" bottom="0.75" header="0.3" footer="0.3"/>
  <ignoredErrors>
    <ignoredError sqref="F2:F21 F22:F10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/>
  </sheetViews>
  <sheetFormatPr defaultRowHeight="15" x14ac:dyDescent="0.25"/>
  <cols>
    <col min="1" max="1" width="14" bestFit="1" customWidth="1"/>
    <col min="2" max="2" width="17.28515625" customWidth="1"/>
    <col min="3" max="3" width="24.7109375" bestFit="1" customWidth="1"/>
    <col min="4" max="4" width="17.28515625" bestFit="1" customWidth="1"/>
    <col min="5" max="5" width="16.28515625" customWidth="1"/>
    <col min="6" max="6" width="21.5703125" bestFit="1" customWidth="1"/>
    <col min="7" max="7" width="19.140625" customWidth="1"/>
    <col min="8" max="8" width="20.42578125" bestFit="1" customWidth="1"/>
  </cols>
  <sheetData>
    <row r="1" spans="1:8" x14ac:dyDescent="0.25">
      <c r="A1" s="11" t="s">
        <v>107</v>
      </c>
      <c r="B1" s="11" t="s">
        <v>18</v>
      </c>
      <c r="C1" t="s">
        <v>110</v>
      </c>
      <c r="D1" t="s">
        <v>111</v>
      </c>
      <c r="E1" t="s">
        <v>112</v>
      </c>
      <c r="F1" t="s">
        <v>113</v>
      </c>
      <c r="G1" t="s">
        <v>114</v>
      </c>
      <c r="H1" t="s">
        <v>115</v>
      </c>
    </row>
    <row r="2" spans="1:8" x14ac:dyDescent="0.25">
      <c r="A2" s="16">
        <v>41859</v>
      </c>
      <c r="B2" t="s">
        <v>38</v>
      </c>
      <c r="C2" s="12">
        <v>113</v>
      </c>
      <c r="D2" s="12">
        <v>70</v>
      </c>
      <c r="E2" s="12">
        <v>43</v>
      </c>
      <c r="F2" s="12">
        <v>74</v>
      </c>
      <c r="G2" s="12">
        <v>34</v>
      </c>
      <c r="H2" s="12">
        <v>5</v>
      </c>
    </row>
    <row r="3" spans="1:8" x14ac:dyDescent="0.25">
      <c r="A3" s="16">
        <v>41859</v>
      </c>
      <c r="B3" t="s">
        <v>53</v>
      </c>
      <c r="C3" s="12">
        <v>109</v>
      </c>
      <c r="D3" s="12">
        <v>79</v>
      </c>
      <c r="E3" s="12">
        <v>30</v>
      </c>
      <c r="F3" s="12">
        <v>72</v>
      </c>
      <c r="G3" s="12">
        <v>28</v>
      </c>
      <c r="H3" s="12">
        <v>9</v>
      </c>
    </row>
    <row r="4" spans="1:8" x14ac:dyDescent="0.25">
      <c r="A4" s="16">
        <v>41859</v>
      </c>
      <c r="B4" t="s">
        <v>39</v>
      </c>
      <c r="C4" s="12">
        <v>112</v>
      </c>
      <c r="D4" s="12">
        <v>78</v>
      </c>
      <c r="E4" s="12">
        <v>34</v>
      </c>
      <c r="F4" s="12">
        <v>80</v>
      </c>
      <c r="G4" s="12">
        <v>22</v>
      </c>
      <c r="H4" s="12">
        <v>10</v>
      </c>
    </row>
    <row r="5" spans="1:8" x14ac:dyDescent="0.25">
      <c r="A5" s="16">
        <v>41859</v>
      </c>
      <c r="B5" t="s">
        <v>45</v>
      </c>
      <c r="C5" s="12">
        <v>103</v>
      </c>
      <c r="D5" s="12">
        <v>76</v>
      </c>
      <c r="E5" s="12">
        <v>27</v>
      </c>
      <c r="F5" s="12">
        <v>76</v>
      </c>
      <c r="G5" s="12">
        <v>20</v>
      </c>
      <c r="H5" s="12">
        <v>7</v>
      </c>
    </row>
    <row r="6" spans="1:8" x14ac:dyDescent="0.25">
      <c r="A6" s="16">
        <v>41859</v>
      </c>
      <c r="B6" t="s">
        <v>46</v>
      </c>
      <c r="C6" s="12">
        <v>116</v>
      </c>
      <c r="D6" s="12">
        <v>71</v>
      </c>
      <c r="E6" s="12">
        <v>45</v>
      </c>
      <c r="F6" s="12">
        <v>77</v>
      </c>
      <c r="G6" s="12">
        <v>29</v>
      </c>
      <c r="H6" s="12">
        <v>10</v>
      </c>
    </row>
    <row r="7" spans="1:8" x14ac:dyDescent="0.25">
      <c r="A7" s="16">
        <v>41859</v>
      </c>
      <c r="B7" t="s">
        <v>43</v>
      </c>
      <c r="C7" s="12">
        <v>120</v>
      </c>
      <c r="D7" s="12">
        <v>79</v>
      </c>
      <c r="E7" s="12">
        <v>41</v>
      </c>
      <c r="F7" s="12">
        <v>79</v>
      </c>
      <c r="G7" s="12">
        <v>33</v>
      </c>
      <c r="H7" s="12">
        <v>8</v>
      </c>
    </row>
    <row r="8" spans="1:8" x14ac:dyDescent="0.25">
      <c r="A8" s="16">
        <v>41859</v>
      </c>
      <c r="B8" t="s">
        <v>55</v>
      </c>
      <c r="C8" s="12">
        <v>109</v>
      </c>
      <c r="D8" s="12">
        <v>71</v>
      </c>
      <c r="E8" s="12">
        <v>38</v>
      </c>
      <c r="F8" s="12">
        <v>72</v>
      </c>
      <c r="G8" s="12">
        <v>29</v>
      </c>
      <c r="H8" s="12">
        <v>8</v>
      </c>
    </row>
    <row r="9" spans="1:8" x14ac:dyDescent="0.25">
      <c r="A9" s="16">
        <v>41859</v>
      </c>
      <c r="B9" t="s">
        <v>44</v>
      </c>
      <c r="C9" s="12">
        <v>110</v>
      </c>
      <c r="D9" s="12">
        <v>77</v>
      </c>
      <c r="E9" s="12">
        <v>33</v>
      </c>
      <c r="F9" s="12">
        <v>80</v>
      </c>
      <c r="G9" s="12">
        <v>25</v>
      </c>
      <c r="H9" s="12">
        <v>5</v>
      </c>
    </row>
    <row r="10" spans="1:8" x14ac:dyDescent="0.25">
      <c r="A10" s="16">
        <v>41859</v>
      </c>
      <c r="B10" t="s">
        <v>56</v>
      </c>
      <c r="C10" s="12">
        <v>101</v>
      </c>
      <c r="D10" s="12">
        <v>78</v>
      </c>
      <c r="E10" s="12">
        <v>23</v>
      </c>
      <c r="F10" s="12">
        <v>74</v>
      </c>
      <c r="G10" s="12">
        <v>22</v>
      </c>
      <c r="H10" s="12">
        <v>5</v>
      </c>
    </row>
    <row r="11" spans="1:8" x14ac:dyDescent="0.25">
      <c r="A11" s="16">
        <v>41859</v>
      </c>
      <c r="B11" t="s">
        <v>51</v>
      </c>
      <c r="C11" s="12">
        <v>104</v>
      </c>
      <c r="D11" s="12">
        <v>80</v>
      </c>
      <c r="E11" s="12">
        <v>24</v>
      </c>
      <c r="F11" s="12">
        <v>73</v>
      </c>
      <c r="G11" s="12">
        <v>21</v>
      </c>
      <c r="H11" s="12">
        <v>10</v>
      </c>
    </row>
    <row r="12" spans="1:8" x14ac:dyDescent="0.25">
      <c r="A12" s="16">
        <v>41859</v>
      </c>
      <c r="B12" t="s">
        <v>52</v>
      </c>
      <c r="C12" s="12">
        <v>106</v>
      </c>
      <c r="D12" s="12">
        <v>77</v>
      </c>
      <c r="E12" s="12">
        <v>29</v>
      </c>
      <c r="F12" s="12">
        <v>76</v>
      </c>
      <c r="G12" s="12">
        <v>24</v>
      </c>
      <c r="H12" s="12">
        <v>6</v>
      </c>
    </row>
    <row r="13" spans="1:8" x14ac:dyDescent="0.25">
      <c r="A13" s="16">
        <v>41859</v>
      </c>
      <c r="B13" t="s">
        <v>41</v>
      </c>
      <c r="C13" s="12">
        <v>113</v>
      </c>
      <c r="D13" s="12">
        <v>77</v>
      </c>
      <c r="E13" s="12">
        <v>36</v>
      </c>
      <c r="F13" s="12">
        <v>77</v>
      </c>
      <c r="G13" s="12">
        <v>26</v>
      </c>
      <c r="H13" s="12">
        <v>10</v>
      </c>
    </row>
    <row r="14" spans="1:8" x14ac:dyDescent="0.25">
      <c r="A14" s="16">
        <v>41859</v>
      </c>
      <c r="B14" t="s">
        <v>40</v>
      </c>
      <c r="C14" s="12">
        <v>107</v>
      </c>
      <c r="D14" s="12">
        <v>79</v>
      </c>
      <c r="E14" s="12">
        <v>28</v>
      </c>
      <c r="F14" s="12">
        <v>79</v>
      </c>
      <c r="G14" s="12">
        <v>18</v>
      </c>
      <c r="H14" s="12">
        <v>10</v>
      </c>
    </row>
    <row r="15" spans="1:8" x14ac:dyDescent="0.25">
      <c r="A15" s="16">
        <v>41859</v>
      </c>
      <c r="B15" t="s">
        <v>48</v>
      </c>
      <c r="C15" s="12">
        <v>117</v>
      </c>
      <c r="D15" s="12">
        <v>71</v>
      </c>
      <c r="E15" s="12">
        <v>46</v>
      </c>
      <c r="F15" s="12">
        <v>79</v>
      </c>
      <c r="G15" s="12">
        <v>29</v>
      </c>
      <c r="H15" s="12">
        <v>9</v>
      </c>
    </row>
    <row r="16" spans="1:8" x14ac:dyDescent="0.25">
      <c r="A16" s="16">
        <v>41859</v>
      </c>
      <c r="B16" t="s">
        <v>47</v>
      </c>
      <c r="C16" s="12">
        <v>103</v>
      </c>
      <c r="D16" s="12">
        <v>75</v>
      </c>
      <c r="E16" s="12">
        <v>28</v>
      </c>
      <c r="F16" s="12">
        <v>71</v>
      </c>
      <c r="G16" s="12">
        <v>22</v>
      </c>
      <c r="H16" s="12">
        <v>10</v>
      </c>
    </row>
    <row r="17" spans="1:8" x14ac:dyDescent="0.25">
      <c r="A17" s="16">
        <v>41859</v>
      </c>
      <c r="B17" t="s">
        <v>54</v>
      </c>
      <c r="C17" s="12">
        <v>109</v>
      </c>
      <c r="D17" s="12">
        <v>74</v>
      </c>
      <c r="E17" s="12">
        <v>35</v>
      </c>
      <c r="F17" s="12">
        <v>70</v>
      </c>
      <c r="G17" s="12">
        <v>29</v>
      </c>
      <c r="H17" s="12">
        <v>10</v>
      </c>
    </row>
    <row r="18" spans="1:8" x14ac:dyDescent="0.25">
      <c r="A18" s="16">
        <v>41859</v>
      </c>
      <c r="B18" t="s">
        <v>37</v>
      </c>
      <c r="C18" s="12">
        <v>102</v>
      </c>
      <c r="D18" s="12">
        <v>74</v>
      </c>
      <c r="E18" s="12">
        <v>28</v>
      </c>
      <c r="F18" s="12">
        <v>80</v>
      </c>
      <c r="G18" s="12">
        <v>13</v>
      </c>
      <c r="H18" s="12">
        <v>9</v>
      </c>
    </row>
    <row r="19" spans="1:8" x14ac:dyDescent="0.25">
      <c r="A19" s="16">
        <v>41859</v>
      </c>
      <c r="B19" t="s">
        <v>42</v>
      </c>
      <c r="C19" s="12">
        <v>116</v>
      </c>
      <c r="D19" s="12">
        <v>70</v>
      </c>
      <c r="E19" s="12">
        <v>46</v>
      </c>
      <c r="F19" s="12">
        <v>74</v>
      </c>
      <c r="G19" s="12">
        <v>34</v>
      </c>
      <c r="H19" s="12">
        <v>8</v>
      </c>
    </row>
    <row r="20" spans="1:8" x14ac:dyDescent="0.25">
      <c r="A20" s="16">
        <v>41859</v>
      </c>
      <c r="B20" t="s">
        <v>50</v>
      </c>
      <c r="C20" s="12">
        <v>107</v>
      </c>
      <c r="D20" s="12">
        <v>72</v>
      </c>
      <c r="E20" s="12">
        <v>35</v>
      </c>
      <c r="F20" s="12">
        <v>72</v>
      </c>
      <c r="G20" s="12">
        <v>28</v>
      </c>
      <c r="H20" s="12">
        <v>7</v>
      </c>
    </row>
    <row r="21" spans="1:8" x14ac:dyDescent="0.25">
      <c r="A21" s="16">
        <v>41859</v>
      </c>
      <c r="B21" t="s">
        <v>49</v>
      </c>
      <c r="C21" s="12">
        <v>109</v>
      </c>
      <c r="D21" s="12">
        <v>75</v>
      </c>
      <c r="E21" s="12">
        <v>34</v>
      </c>
      <c r="F21" s="12">
        <v>77</v>
      </c>
      <c r="G21" s="12">
        <v>26</v>
      </c>
      <c r="H21" s="12">
        <v>6</v>
      </c>
    </row>
    <row r="22" spans="1:8" x14ac:dyDescent="0.25">
      <c r="A22" s="16">
        <v>41860</v>
      </c>
      <c r="B22" t="s">
        <v>38</v>
      </c>
      <c r="C22" s="12">
        <v>101</v>
      </c>
      <c r="D22" s="12">
        <v>77</v>
      </c>
      <c r="E22" s="12">
        <v>24</v>
      </c>
      <c r="F22" s="12">
        <v>71</v>
      </c>
      <c r="G22" s="12">
        <v>22</v>
      </c>
      <c r="H22" s="12">
        <v>8</v>
      </c>
    </row>
    <row r="23" spans="1:8" x14ac:dyDescent="0.25">
      <c r="A23" s="16">
        <v>41860</v>
      </c>
      <c r="B23" t="s">
        <v>53</v>
      </c>
      <c r="C23" s="12">
        <v>115</v>
      </c>
      <c r="D23" s="12">
        <v>79</v>
      </c>
      <c r="E23" s="12">
        <v>36</v>
      </c>
      <c r="F23" s="12">
        <v>73</v>
      </c>
      <c r="G23" s="12">
        <v>33</v>
      </c>
      <c r="H23" s="12">
        <v>9</v>
      </c>
    </row>
    <row r="24" spans="1:8" x14ac:dyDescent="0.25">
      <c r="A24" s="16">
        <v>41860</v>
      </c>
      <c r="B24" t="s">
        <v>39</v>
      </c>
      <c r="C24" s="12">
        <v>100</v>
      </c>
      <c r="D24" s="12">
        <v>80</v>
      </c>
      <c r="E24" s="12">
        <v>20</v>
      </c>
      <c r="F24" s="12">
        <v>72</v>
      </c>
      <c r="G24" s="12">
        <v>21</v>
      </c>
      <c r="H24" s="12">
        <v>7</v>
      </c>
    </row>
    <row r="25" spans="1:8" x14ac:dyDescent="0.25">
      <c r="A25" s="16">
        <v>41860</v>
      </c>
      <c r="B25" t="s">
        <v>45</v>
      </c>
      <c r="C25" s="12">
        <v>100</v>
      </c>
      <c r="D25" s="12">
        <v>71</v>
      </c>
      <c r="E25" s="12">
        <v>29</v>
      </c>
      <c r="F25" s="12">
        <v>72</v>
      </c>
      <c r="G25" s="12">
        <v>22</v>
      </c>
      <c r="H25" s="12">
        <v>6</v>
      </c>
    </row>
    <row r="26" spans="1:8" x14ac:dyDescent="0.25">
      <c r="A26" s="16">
        <v>41860</v>
      </c>
      <c r="B26" t="s">
        <v>46</v>
      </c>
      <c r="C26" s="12">
        <v>111</v>
      </c>
      <c r="D26" s="12">
        <v>70</v>
      </c>
      <c r="E26" s="12">
        <v>41</v>
      </c>
      <c r="F26" s="12">
        <v>78</v>
      </c>
      <c r="G26" s="12">
        <v>24</v>
      </c>
      <c r="H26" s="12">
        <v>9</v>
      </c>
    </row>
    <row r="27" spans="1:8" x14ac:dyDescent="0.25">
      <c r="A27" s="16">
        <v>41860</v>
      </c>
      <c r="B27" t="s">
        <v>43</v>
      </c>
      <c r="C27" s="12">
        <v>118</v>
      </c>
      <c r="D27" s="12">
        <v>76</v>
      </c>
      <c r="E27" s="12">
        <v>42</v>
      </c>
      <c r="F27" s="12">
        <v>72</v>
      </c>
      <c r="G27" s="12">
        <v>36</v>
      </c>
      <c r="H27" s="12">
        <v>10</v>
      </c>
    </row>
    <row r="28" spans="1:8" x14ac:dyDescent="0.25">
      <c r="A28" s="16">
        <v>41860</v>
      </c>
      <c r="B28" t="s">
        <v>55</v>
      </c>
      <c r="C28" s="12">
        <v>120</v>
      </c>
      <c r="D28" s="12">
        <v>71</v>
      </c>
      <c r="E28" s="12">
        <v>49</v>
      </c>
      <c r="F28" s="12">
        <v>74</v>
      </c>
      <c r="G28" s="12">
        <v>38</v>
      </c>
      <c r="H28" s="12">
        <v>8</v>
      </c>
    </row>
    <row r="29" spans="1:8" x14ac:dyDescent="0.25">
      <c r="A29" s="16">
        <v>41860</v>
      </c>
      <c r="B29" t="s">
        <v>44</v>
      </c>
      <c r="C29" s="12">
        <v>101</v>
      </c>
      <c r="D29" s="12">
        <v>78</v>
      </c>
      <c r="E29" s="12">
        <v>23</v>
      </c>
      <c r="F29" s="12">
        <v>73</v>
      </c>
      <c r="G29" s="12">
        <v>22</v>
      </c>
      <c r="H29" s="12">
        <v>6</v>
      </c>
    </row>
    <row r="30" spans="1:8" x14ac:dyDescent="0.25">
      <c r="A30" s="16">
        <v>41860</v>
      </c>
      <c r="B30" t="s">
        <v>56</v>
      </c>
      <c r="C30" s="12">
        <v>110</v>
      </c>
      <c r="D30" s="12">
        <v>70</v>
      </c>
      <c r="E30" s="12">
        <v>40</v>
      </c>
      <c r="F30" s="12">
        <v>72</v>
      </c>
      <c r="G30" s="12">
        <v>31</v>
      </c>
      <c r="H30" s="12">
        <v>7</v>
      </c>
    </row>
    <row r="31" spans="1:8" x14ac:dyDescent="0.25">
      <c r="A31" s="16">
        <v>41860</v>
      </c>
      <c r="B31" t="s">
        <v>51</v>
      </c>
      <c r="C31" s="12">
        <v>109</v>
      </c>
      <c r="D31" s="12">
        <v>78</v>
      </c>
      <c r="E31" s="12">
        <v>31</v>
      </c>
      <c r="F31" s="12">
        <v>78</v>
      </c>
      <c r="G31" s="12">
        <v>25</v>
      </c>
      <c r="H31" s="12">
        <v>6</v>
      </c>
    </row>
    <row r="32" spans="1:8" x14ac:dyDescent="0.25">
      <c r="A32" s="16">
        <v>41860</v>
      </c>
      <c r="B32" t="s">
        <v>52</v>
      </c>
      <c r="C32" s="12">
        <v>103</v>
      </c>
      <c r="D32" s="12">
        <v>74</v>
      </c>
      <c r="E32" s="12">
        <v>29</v>
      </c>
      <c r="F32" s="12">
        <v>70</v>
      </c>
      <c r="G32" s="12">
        <v>27</v>
      </c>
      <c r="H32" s="12">
        <v>6</v>
      </c>
    </row>
    <row r="33" spans="1:8" x14ac:dyDescent="0.25">
      <c r="A33" s="16">
        <v>41860</v>
      </c>
      <c r="B33" t="s">
        <v>41</v>
      </c>
      <c r="C33" s="12">
        <v>106</v>
      </c>
      <c r="D33" s="12">
        <v>77</v>
      </c>
      <c r="E33" s="12">
        <v>29</v>
      </c>
      <c r="F33" s="12">
        <v>74</v>
      </c>
      <c r="G33" s="12">
        <v>26</v>
      </c>
      <c r="H33" s="12">
        <v>6</v>
      </c>
    </row>
    <row r="34" spans="1:8" x14ac:dyDescent="0.25">
      <c r="A34" s="16">
        <v>41860</v>
      </c>
      <c r="B34" t="s">
        <v>40</v>
      </c>
      <c r="C34" s="12">
        <v>109</v>
      </c>
      <c r="D34" s="12">
        <v>75</v>
      </c>
      <c r="E34" s="12">
        <v>34</v>
      </c>
      <c r="F34" s="12">
        <v>74</v>
      </c>
      <c r="G34" s="12">
        <v>28</v>
      </c>
      <c r="H34" s="12">
        <v>7</v>
      </c>
    </row>
    <row r="35" spans="1:8" x14ac:dyDescent="0.25">
      <c r="A35" s="16">
        <v>41860</v>
      </c>
      <c r="B35" t="s">
        <v>48</v>
      </c>
      <c r="C35" s="12">
        <v>109</v>
      </c>
      <c r="D35" s="12">
        <v>80</v>
      </c>
      <c r="E35" s="12">
        <v>29</v>
      </c>
      <c r="F35" s="12">
        <v>70</v>
      </c>
      <c r="G35" s="12">
        <v>33</v>
      </c>
      <c r="H35" s="12">
        <v>6</v>
      </c>
    </row>
    <row r="36" spans="1:8" x14ac:dyDescent="0.25">
      <c r="A36" s="16">
        <v>41860</v>
      </c>
      <c r="B36" t="s">
        <v>47</v>
      </c>
      <c r="C36" s="12">
        <v>111</v>
      </c>
      <c r="D36" s="12">
        <v>77</v>
      </c>
      <c r="E36" s="12">
        <v>34</v>
      </c>
      <c r="F36" s="12">
        <v>71</v>
      </c>
      <c r="G36" s="12">
        <v>32</v>
      </c>
      <c r="H36" s="12">
        <v>8</v>
      </c>
    </row>
    <row r="37" spans="1:8" x14ac:dyDescent="0.25">
      <c r="A37" s="16">
        <v>41860</v>
      </c>
      <c r="B37" t="s">
        <v>54</v>
      </c>
      <c r="C37" s="12">
        <v>102</v>
      </c>
      <c r="D37" s="12">
        <v>78</v>
      </c>
      <c r="E37" s="12">
        <v>24</v>
      </c>
      <c r="F37" s="12">
        <v>77</v>
      </c>
      <c r="G37" s="12">
        <v>18</v>
      </c>
      <c r="H37" s="12">
        <v>7</v>
      </c>
    </row>
    <row r="38" spans="1:8" x14ac:dyDescent="0.25">
      <c r="A38" s="16">
        <v>41860</v>
      </c>
      <c r="B38" t="s">
        <v>37</v>
      </c>
      <c r="C38" s="12">
        <v>119</v>
      </c>
      <c r="D38" s="12">
        <v>70</v>
      </c>
      <c r="E38" s="12">
        <v>49</v>
      </c>
      <c r="F38" s="12">
        <v>75</v>
      </c>
      <c r="G38" s="12">
        <v>35</v>
      </c>
      <c r="H38" s="12">
        <v>9</v>
      </c>
    </row>
    <row r="39" spans="1:8" x14ac:dyDescent="0.25">
      <c r="A39" s="16">
        <v>41860</v>
      </c>
      <c r="B39" t="s">
        <v>42</v>
      </c>
      <c r="C39" s="12">
        <v>114</v>
      </c>
      <c r="D39" s="12">
        <v>72</v>
      </c>
      <c r="E39" s="12">
        <v>42</v>
      </c>
      <c r="F39" s="12">
        <v>72</v>
      </c>
      <c r="G39" s="12">
        <v>37</v>
      </c>
      <c r="H39" s="12">
        <v>5</v>
      </c>
    </row>
    <row r="40" spans="1:8" x14ac:dyDescent="0.25">
      <c r="A40" s="16">
        <v>41860</v>
      </c>
      <c r="B40" t="s">
        <v>50</v>
      </c>
      <c r="C40" s="12">
        <v>103</v>
      </c>
      <c r="D40" s="12">
        <v>76</v>
      </c>
      <c r="E40" s="12">
        <v>27</v>
      </c>
      <c r="F40" s="12">
        <v>72</v>
      </c>
      <c r="G40" s="12">
        <v>25</v>
      </c>
      <c r="H40" s="12">
        <v>6</v>
      </c>
    </row>
    <row r="41" spans="1:8" x14ac:dyDescent="0.25">
      <c r="A41" s="16">
        <v>41860</v>
      </c>
      <c r="B41" t="s">
        <v>49</v>
      </c>
      <c r="C41" s="12">
        <v>102</v>
      </c>
      <c r="D41" s="12">
        <v>80</v>
      </c>
      <c r="E41" s="12">
        <v>22</v>
      </c>
      <c r="F41" s="12">
        <v>78</v>
      </c>
      <c r="G41" s="12">
        <v>14</v>
      </c>
      <c r="H41" s="12">
        <v>10</v>
      </c>
    </row>
    <row r="42" spans="1:8" x14ac:dyDescent="0.25">
      <c r="A42" s="16">
        <v>41861</v>
      </c>
      <c r="B42" t="s">
        <v>38</v>
      </c>
      <c r="C42" s="12">
        <v>116</v>
      </c>
      <c r="D42" s="12">
        <v>73</v>
      </c>
      <c r="E42" s="12">
        <v>43</v>
      </c>
      <c r="F42" s="12">
        <v>73</v>
      </c>
      <c r="G42" s="12">
        <v>35</v>
      </c>
      <c r="H42" s="12">
        <v>8</v>
      </c>
    </row>
    <row r="43" spans="1:8" x14ac:dyDescent="0.25">
      <c r="A43" s="16">
        <v>41861</v>
      </c>
      <c r="B43" t="s">
        <v>53</v>
      </c>
      <c r="C43" s="12">
        <v>115</v>
      </c>
      <c r="D43" s="12">
        <v>70</v>
      </c>
      <c r="E43" s="12">
        <v>45</v>
      </c>
      <c r="F43" s="12">
        <v>71</v>
      </c>
      <c r="G43" s="12">
        <v>39</v>
      </c>
      <c r="H43" s="12">
        <v>5</v>
      </c>
    </row>
    <row r="44" spans="1:8" x14ac:dyDescent="0.25">
      <c r="A44" s="16">
        <v>41861</v>
      </c>
      <c r="B44" t="s">
        <v>39</v>
      </c>
      <c r="C44" s="12">
        <v>113</v>
      </c>
      <c r="D44" s="12">
        <v>74</v>
      </c>
      <c r="E44" s="12">
        <v>39</v>
      </c>
      <c r="F44" s="12">
        <v>75</v>
      </c>
      <c r="G44" s="12">
        <v>28</v>
      </c>
      <c r="H44" s="12">
        <v>10</v>
      </c>
    </row>
    <row r="45" spans="1:8" x14ac:dyDescent="0.25">
      <c r="A45" s="16">
        <v>41861</v>
      </c>
      <c r="B45" t="s">
        <v>45</v>
      </c>
      <c r="C45" s="12">
        <v>109</v>
      </c>
      <c r="D45" s="12">
        <v>75</v>
      </c>
      <c r="E45" s="12">
        <v>34</v>
      </c>
      <c r="F45" s="12">
        <v>74</v>
      </c>
      <c r="G45" s="12">
        <v>25</v>
      </c>
      <c r="H45" s="12">
        <v>10</v>
      </c>
    </row>
    <row r="46" spans="1:8" x14ac:dyDescent="0.25">
      <c r="A46" s="16">
        <v>41861</v>
      </c>
      <c r="B46" t="s">
        <v>46</v>
      </c>
      <c r="C46" s="12">
        <v>100</v>
      </c>
      <c r="D46" s="12">
        <v>72</v>
      </c>
      <c r="E46" s="12">
        <v>28</v>
      </c>
      <c r="F46" s="12">
        <v>80</v>
      </c>
      <c r="G46" s="12">
        <v>12</v>
      </c>
      <c r="H46" s="12">
        <v>8</v>
      </c>
    </row>
    <row r="47" spans="1:8" x14ac:dyDescent="0.25">
      <c r="A47" s="16">
        <v>41861</v>
      </c>
      <c r="B47" t="s">
        <v>43</v>
      </c>
      <c r="C47" s="12">
        <v>107</v>
      </c>
      <c r="D47" s="12">
        <v>80</v>
      </c>
      <c r="E47" s="12">
        <v>27</v>
      </c>
      <c r="F47" s="12">
        <v>73</v>
      </c>
      <c r="G47" s="12">
        <v>29</v>
      </c>
      <c r="H47" s="12">
        <v>5</v>
      </c>
    </row>
    <row r="48" spans="1:8" x14ac:dyDescent="0.25">
      <c r="A48" s="16">
        <v>41861</v>
      </c>
      <c r="B48" t="s">
        <v>55</v>
      </c>
      <c r="C48" s="12">
        <v>115</v>
      </c>
      <c r="D48" s="12">
        <v>76</v>
      </c>
      <c r="E48" s="12">
        <v>39</v>
      </c>
      <c r="F48" s="12">
        <v>71</v>
      </c>
      <c r="G48" s="12">
        <v>37</v>
      </c>
      <c r="H48" s="12">
        <v>7</v>
      </c>
    </row>
    <row r="49" spans="1:8" x14ac:dyDescent="0.25">
      <c r="A49" s="16">
        <v>41861</v>
      </c>
      <c r="B49" t="s">
        <v>44</v>
      </c>
      <c r="C49" s="12">
        <v>114</v>
      </c>
      <c r="D49" s="12">
        <v>70</v>
      </c>
      <c r="E49" s="12">
        <v>44</v>
      </c>
      <c r="F49" s="12">
        <v>78</v>
      </c>
      <c r="G49" s="12">
        <v>29</v>
      </c>
      <c r="H49" s="12">
        <v>7</v>
      </c>
    </row>
    <row r="50" spans="1:8" x14ac:dyDescent="0.25">
      <c r="A50" s="16">
        <v>41861</v>
      </c>
      <c r="B50" t="s">
        <v>56</v>
      </c>
      <c r="C50" s="12">
        <v>119</v>
      </c>
      <c r="D50" s="12">
        <v>79</v>
      </c>
      <c r="E50" s="12">
        <v>40</v>
      </c>
      <c r="F50" s="12">
        <v>75</v>
      </c>
      <c r="G50" s="12">
        <v>34</v>
      </c>
      <c r="H50" s="12">
        <v>10</v>
      </c>
    </row>
    <row r="51" spans="1:8" x14ac:dyDescent="0.25">
      <c r="A51" s="16">
        <v>41861</v>
      </c>
      <c r="B51" t="s">
        <v>51</v>
      </c>
      <c r="C51" s="12">
        <v>102</v>
      </c>
      <c r="D51" s="12">
        <v>78</v>
      </c>
      <c r="E51" s="12">
        <v>24</v>
      </c>
      <c r="F51" s="12">
        <v>75</v>
      </c>
      <c r="G51" s="12">
        <v>20</v>
      </c>
      <c r="H51" s="12">
        <v>7</v>
      </c>
    </row>
    <row r="52" spans="1:8" x14ac:dyDescent="0.25">
      <c r="A52" s="16">
        <v>41861</v>
      </c>
      <c r="B52" t="s">
        <v>52</v>
      </c>
      <c r="C52" s="12">
        <v>101</v>
      </c>
      <c r="D52" s="12">
        <v>72</v>
      </c>
      <c r="E52" s="12">
        <v>29</v>
      </c>
      <c r="F52" s="12">
        <v>74</v>
      </c>
      <c r="G52" s="12">
        <v>20</v>
      </c>
      <c r="H52" s="12">
        <v>7</v>
      </c>
    </row>
    <row r="53" spans="1:8" x14ac:dyDescent="0.25">
      <c r="A53" s="16">
        <v>41861</v>
      </c>
      <c r="B53" t="s">
        <v>41</v>
      </c>
      <c r="C53" s="12">
        <v>118</v>
      </c>
      <c r="D53" s="12">
        <v>74</v>
      </c>
      <c r="E53" s="12">
        <v>44</v>
      </c>
      <c r="F53" s="12">
        <v>70</v>
      </c>
      <c r="G53" s="12">
        <v>39</v>
      </c>
      <c r="H53" s="12">
        <v>9</v>
      </c>
    </row>
    <row r="54" spans="1:8" x14ac:dyDescent="0.25">
      <c r="A54" s="16">
        <v>41861</v>
      </c>
      <c r="B54" t="s">
        <v>40</v>
      </c>
      <c r="C54" s="12">
        <v>110</v>
      </c>
      <c r="D54" s="12">
        <v>73</v>
      </c>
      <c r="E54" s="12">
        <v>37</v>
      </c>
      <c r="F54" s="12">
        <v>73</v>
      </c>
      <c r="G54" s="12">
        <v>28</v>
      </c>
      <c r="H54" s="12">
        <v>9</v>
      </c>
    </row>
    <row r="55" spans="1:8" x14ac:dyDescent="0.25">
      <c r="A55" s="16">
        <v>41861</v>
      </c>
      <c r="B55" t="s">
        <v>48</v>
      </c>
      <c r="C55" s="12">
        <v>105</v>
      </c>
      <c r="D55" s="12">
        <v>74</v>
      </c>
      <c r="E55" s="12">
        <v>31</v>
      </c>
      <c r="F55" s="12">
        <v>75</v>
      </c>
      <c r="G55" s="12">
        <v>24</v>
      </c>
      <c r="H55" s="12">
        <v>6</v>
      </c>
    </row>
    <row r="56" spans="1:8" x14ac:dyDescent="0.25">
      <c r="A56" s="16">
        <v>41861</v>
      </c>
      <c r="B56" t="s">
        <v>47</v>
      </c>
      <c r="C56" s="12">
        <v>106</v>
      </c>
      <c r="D56" s="12">
        <v>76</v>
      </c>
      <c r="E56" s="12">
        <v>30</v>
      </c>
      <c r="F56" s="12">
        <v>77</v>
      </c>
      <c r="G56" s="12">
        <v>20</v>
      </c>
      <c r="H56" s="12">
        <v>9</v>
      </c>
    </row>
    <row r="57" spans="1:8" x14ac:dyDescent="0.25">
      <c r="A57" s="16">
        <v>41861</v>
      </c>
      <c r="B57" t="s">
        <v>54</v>
      </c>
      <c r="C57" s="12">
        <v>106</v>
      </c>
      <c r="D57" s="12">
        <v>80</v>
      </c>
      <c r="E57" s="12">
        <v>26</v>
      </c>
      <c r="F57" s="12">
        <v>80</v>
      </c>
      <c r="G57" s="12">
        <v>20</v>
      </c>
      <c r="H57" s="12">
        <v>6</v>
      </c>
    </row>
    <row r="58" spans="1:8" x14ac:dyDescent="0.25">
      <c r="A58" s="16">
        <v>41861</v>
      </c>
      <c r="B58" t="s">
        <v>37</v>
      </c>
      <c r="C58" s="12">
        <v>114</v>
      </c>
      <c r="D58" s="12">
        <v>72</v>
      </c>
      <c r="E58" s="12">
        <v>42</v>
      </c>
      <c r="F58" s="12">
        <v>77</v>
      </c>
      <c r="G58" s="12">
        <v>32</v>
      </c>
      <c r="H58" s="12">
        <v>5</v>
      </c>
    </row>
    <row r="59" spans="1:8" x14ac:dyDescent="0.25">
      <c r="A59" s="16">
        <v>41861</v>
      </c>
      <c r="B59" t="s">
        <v>42</v>
      </c>
      <c r="C59" s="12">
        <v>104</v>
      </c>
      <c r="D59" s="12">
        <v>78</v>
      </c>
      <c r="E59" s="12">
        <v>26</v>
      </c>
      <c r="F59" s="12">
        <v>72</v>
      </c>
      <c r="G59" s="12">
        <v>24</v>
      </c>
      <c r="H59" s="12">
        <v>8</v>
      </c>
    </row>
    <row r="60" spans="1:8" x14ac:dyDescent="0.25">
      <c r="A60" s="16">
        <v>41861</v>
      </c>
      <c r="B60" t="s">
        <v>50</v>
      </c>
      <c r="C60" s="12">
        <v>103</v>
      </c>
      <c r="D60" s="12">
        <v>72</v>
      </c>
      <c r="E60" s="12">
        <v>31</v>
      </c>
      <c r="F60" s="12">
        <v>75</v>
      </c>
      <c r="G60" s="12">
        <v>23</v>
      </c>
      <c r="H60" s="12">
        <v>5</v>
      </c>
    </row>
    <row r="61" spans="1:8" x14ac:dyDescent="0.25">
      <c r="A61" s="16">
        <v>41861</v>
      </c>
      <c r="B61" t="s">
        <v>49</v>
      </c>
      <c r="C61" s="12">
        <v>119</v>
      </c>
      <c r="D61" s="12">
        <v>70</v>
      </c>
      <c r="E61" s="12">
        <v>49</v>
      </c>
      <c r="F61" s="12">
        <v>77</v>
      </c>
      <c r="G61" s="12">
        <v>37</v>
      </c>
      <c r="H61" s="12">
        <v>5</v>
      </c>
    </row>
    <row r="62" spans="1:8" x14ac:dyDescent="0.25">
      <c r="A62" s="16">
        <v>41862</v>
      </c>
      <c r="B62" t="s">
        <v>38</v>
      </c>
      <c r="C62" s="12">
        <v>120</v>
      </c>
      <c r="D62" s="12">
        <v>79</v>
      </c>
      <c r="E62" s="12">
        <v>41</v>
      </c>
      <c r="F62" s="12">
        <v>80</v>
      </c>
      <c r="G62" s="12">
        <v>32</v>
      </c>
      <c r="H62" s="12">
        <v>8</v>
      </c>
    </row>
    <row r="63" spans="1:8" x14ac:dyDescent="0.25">
      <c r="A63" s="16">
        <v>41862</v>
      </c>
      <c r="B63" t="s">
        <v>53</v>
      </c>
      <c r="C63" s="12">
        <v>120</v>
      </c>
      <c r="D63" s="12">
        <v>70</v>
      </c>
      <c r="E63" s="12">
        <v>50</v>
      </c>
      <c r="F63" s="12">
        <v>78</v>
      </c>
      <c r="G63" s="12">
        <v>34</v>
      </c>
      <c r="H63" s="12">
        <v>8</v>
      </c>
    </row>
    <row r="64" spans="1:8" x14ac:dyDescent="0.25">
      <c r="A64" s="16">
        <v>41862</v>
      </c>
      <c r="B64" t="s">
        <v>39</v>
      </c>
      <c r="C64" s="12">
        <v>105</v>
      </c>
      <c r="D64" s="12">
        <v>71</v>
      </c>
      <c r="E64" s="12">
        <v>34</v>
      </c>
      <c r="F64" s="12">
        <v>73</v>
      </c>
      <c r="G64" s="12">
        <v>23</v>
      </c>
      <c r="H64" s="12">
        <v>9</v>
      </c>
    </row>
    <row r="65" spans="1:8" x14ac:dyDescent="0.25">
      <c r="A65" s="16">
        <v>41862</v>
      </c>
      <c r="B65" t="s">
        <v>45</v>
      </c>
      <c r="C65" s="12">
        <v>111</v>
      </c>
      <c r="D65" s="12">
        <v>78</v>
      </c>
      <c r="E65" s="12">
        <v>33</v>
      </c>
      <c r="F65" s="12">
        <v>70</v>
      </c>
      <c r="G65" s="12">
        <v>33</v>
      </c>
      <c r="H65" s="12">
        <v>8</v>
      </c>
    </row>
    <row r="66" spans="1:8" x14ac:dyDescent="0.25">
      <c r="A66" s="16">
        <v>41862</v>
      </c>
      <c r="B66" t="s">
        <v>46</v>
      </c>
      <c r="C66" s="12">
        <v>110</v>
      </c>
      <c r="D66" s="12">
        <v>75</v>
      </c>
      <c r="E66" s="12">
        <v>35</v>
      </c>
      <c r="F66" s="12">
        <v>71</v>
      </c>
      <c r="G66" s="12">
        <v>33</v>
      </c>
      <c r="H66" s="12">
        <v>6</v>
      </c>
    </row>
    <row r="67" spans="1:8" x14ac:dyDescent="0.25">
      <c r="A67" s="16">
        <v>41862</v>
      </c>
      <c r="B67" t="s">
        <v>43</v>
      </c>
      <c r="C67" s="12">
        <v>104</v>
      </c>
      <c r="D67" s="12">
        <v>72</v>
      </c>
      <c r="E67" s="12">
        <v>32</v>
      </c>
      <c r="F67" s="12">
        <v>76</v>
      </c>
      <c r="G67" s="12">
        <v>18</v>
      </c>
      <c r="H67" s="12">
        <v>10</v>
      </c>
    </row>
    <row r="68" spans="1:8" x14ac:dyDescent="0.25">
      <c r="A68" s="16">
        <v>41862</v>
      </c>
      <c r="B68" t="s">
        <v>55</v>
      </c>
      <c r="C68" s="12">
        <v>100</v>
      </c>
      <c r="D68" s="12">
        <v>76</v>
      </c>
      <c r="E68" s="12">
        <v>24</v>
      </c>
      <c r="F68" s="12">
        <v>71</v>
      </c>
      <c r="G68" s="12">
        <v>21</v>
      </c>
      <c r="H68" s="12">
        <v>8</v>
      </c>
    </row>
    <row r="69" spans="1:8" x14ac:dyDescent="0.25">
      <c r="A69" s="16">
        <v>41862</v>
      </c>
      <c r="B69" t="s">
        <v>44</v>
      </c>
      <c r="C69" s="12">
        <v>115</v>
      </c>
      <c r="D69" s="12">
        <v>78</v>
      </c>
      <c r="E69" s="12">
        <v>37</v>
      </c>
      <c r="F69" s="12">
        <v>75</v>
      </c>
      <c r="G69" s="12">
        <v>32</v>
      </c>
      <c r="H69" s="12">
        <v>8</v>
      </c>
    </row>
    <row r="70" spans="1:8" x14ac:dyDescent="0.25">
      <c r="A70" s="16">
        <v>41862</v>
      </c>
      <c r="B70" t="s">
        <v>56</v>
      </c>
      <c r="C70" s="12">
        <v>103</v>
      </c>
      <c r="D70" s="12">
        <v>80</v>
      </c>
      <c r="E70" s="12">
        <v>23</v>
      </c>
      <c r="F70" s="12">
        <v>80</v>
      </c>
      <c r="G70" s="12">
        <v>13</v>
      </c>
      <c r="H70" s="12">
        <v>10</v>
      </c>
    </row>
    <row r="71" spans="1:8" x14ac:dyDescent="0.25">
      <c r="A71" s="16">
        <v>41862</v>
      </c>
      <c r="B71" t="s">
        <v>51</v>
      </c>
      <c r="C71" s="12">
        <v>105</v>
      </c>
      <c r="D71" s="12">
        <v>77</v>
      </c>
      <c r="E71" s="12">
        <v>28</v>
      </c>
      <c r="F71" s="12">
        <v>75</v>
      </c>
      <c r="G71" s="12">
        <v>21</v>
      </c>
      <c r="H71" s="12">
        <v>9</v>
      </c>
    </row>
    <row r="72" spans="1:8" x14ac:dyDescent="0.25">
      <c r="A72" s="16">
        <v>41862</v>
      </c>
      <c r="B72" t="s">
        <v>52</v>
      </c>
      <c r="C72" s="12">
        <v>107</v>
      </c>
      <c r="D72" s="12">
        <v>71</v>
      </c>
      <c r="E72" s="12">
        <v>36</v>
      </c>
      <c r="F72" s="12">
        <v>72</v>
      </c>
      <c r="G72" s="12">
        <v>27</v>
      </c>
      <c r="H72" s="12">
        <v>8</v>
      </c>
    </row>
    <row r="73" spans="1:8" x14ac:dyDescent="0.25">
      <c r="A73" s="16">
        <v>41862</v>
      </c>
      <c r="B73" t="s">
        <v>41</v>
      </c>
      <c r="C73" s="12">
        <v>115</v>
      </c>
      <c r="D73" s="12">
        <v>75</v>
      </c>
      <c r="E73" s="12">
        <v>40</v>
      </c>
      <c r="F73" s="12">
        <v>70</v>
      </c>
      <c r="G73" s="12">
        <v>36</v>
      </c>
      <c r="H73" s="12">
        <v>9</v>
      </c>
    </row>
    <row r="74" spans="1:8" x14ac:dyDescent="0.25">
      <c r="A74" s="16">
        <v>41862</v>
      </c>
      <c r="B74" t="s">
        <v>40</v>
      </c>
      <c r="C74" s="12">
        <v>103</v>
      </c>
      <c r="D74" s="12">
        <v>77</v>
      </c>
      <c r="E74" s="12">
        <v>26</v>
      </c>
      <c r="F74" s="12">
        <v>77</v>
      </c>
      <c r="G74" s="12">
        <v>20</v>
      </c>
      <c r="H74" s="12">
        <v>6</v>
      </c>
    </row>
    <row r="75" spans="1:8" x14ac:dyDescent="0.25">
      <c r="A75" s="16">
        <v>41862</v>
      </c>
      <c r="B75" t="s">
        <v>48</v>
      </c>
      <c r="C75" s="12">
        <v>115</v>
      </c>
      <c r="D75" s="12">
        <v>75</v>
      </c>
      <c r="E75" s="12">
        <v>40</v>
      </c>
      <c r="F75" s="12">
        <v>71</v>
      </c>
      <c r="G75" s="12">
        <v>38</v>
      </c>
      <c r="H75" s="12">
        <v>6</v>
      </c>
    </row>
    <row r="76" spans="1:8" x14ac:dyDescent="0.25">
      <c r="A76" s="16">
        <v>41862</v>
      </c>
      <c r="B76" t="s">
        <v>47</v>
      </c>
      <c r="C76" s="12">
        <v>101</v>
      </c>
      <c r="D76" s="12">
        <v>75</v>
      </c>
      <c r="E76" s="12">
        <v>26</v>
      </c>
      <c r="F76" s="12">
        <v>77</v>
      </c>
      <c r="G76" s="12">
        <v>16</v>
      </c>
      <c r="H76" s="12">
        <v>8</v>
      </c>
    </row>
    <row r="77" spans="1:8" x14ac:dyDescent="0.25">
      <c r="A77" s="16">
        <v>41862</v>
      </c>
      <c r="B77" t="s">
        <v>54</v>
      </c>
      <c r="C77" s="12">
        <v>100</v>
      </c>
      <c r="D77" s="12">
        <v>77</v>
      </c>
      <c r="E77" s="12">
        <v>23</v>
      </c>
      <c r="F77" s="12">
        <v>78</v>
      </c>
      <c r="G77" s="12">
        <v>16</v>
      </c>
      <c r="H77" s="12">
        <v>6</v>
      </c>
    </row>
    <row r="78" spans="1:8" x14ac:dyDescent="0.25">
      <c r="A78" s="16">
        <v>41862</v>
      </c>
      <c r="B78" t="s">
        <v>37</v>
      </c>
      <c r="C78" s="12">
        <v>112</v>
      </c>
      <c r="D78" s="12">
        <v>71</v>
      </c>
      <c r="E78" s="12">
        <v>41</v>
      </c>
      <c r="F78" s="12">
        <v>77</v>
      </c>
      <c r="G78" s="12">
        <v>25</v>
      </c>
      <c r="H78" s="12">
        <v>10</v>
      </c>
    </row>
    <row r="79" spans="1:8" x14ac:dyDescent="0.25">
      <c r="A79" s="16">
        <v>41862</v>
      </c>
      <c r="B79" t="s">
        <v>42</v>
      </c>
      <c r="C79" s="12">
        <v>100</v>
      </c>
      <c r="D79" s="12">
        <v>73</v>
      </c>
      <c r="E79" s="12">
        <v>27</v>
      </c>
      <c r="F79" s="12">
        <v>74</v>
      </c>
      <c r="G79" s="12">
        <v>18</v>
      </c>
      <c r="H79" s="12">
        <v>8</v>
      </c>
    </row>
    <row r="80" spans="1:8" x14ac:dyDescent="0.25">
      <c r="A80" s="16">
        <v>41862</v>
      </c>
      <c r="B80" t="s">
        <v>50</v>
      </c>
      <c r="C80" s="12">
        <v>105</v>
      </c>
      <c r="D80" s="12">
        <v>78</v>
      </c>
      <c r="E80" s="12">
        <v>27</v>
      </c>
      <c r="F80" s="12">
        <v>78</v>
      </c>
      <c r="G80" s="12">
        <v>19</v>
      </c>
      <c r="H80" s="12">
        <v>8</v>
      </c>
    </row>
    <row r="81" spans="1:8" x14ac:dyDescent="0.25">
      <c r="A81" s="16">
        <v>41862</v>
      </c>
      <c r="B81" t="s">
        <v>49</v>
      </c>
      <c r="C81" s="12">
        <v>117</v>
      </c>
      <c r="D81" s="12">
        <v>71</v>
      </c>
      <c r="E81" s="12">
        <v>46</v>
      </c>
      <c r="F81" s="12">
        <v>72</v>
      </c>
      <c r="G81" s="12">
        <v>35</v>
      </c>
      <c r="H81" s="12">
        <v>10</v>
      </c>
    </row>
    <row r="82" spans="1:8" x14ac:dyDescent="0.25">
      <c r="A82" s="16">
        <v>41863</v>
      </c>
      <c r="B82" t="s">
        <v>38</v>
      </c>
      <c r="C82" s="12">
        <v>112</v>
      </c>
      <c r="D82" s="12">
        <v>80</v>
      </c>
      <c r="E82" s="12">
        <v>32</v>
      </c>
      <c r="F82" s="12">
        <v>73</v>
      </c>
      <c r="G82" s="12">
        <v>34</v>
      </c>
      <c r="H82" s="12">
        <v>5</v>
      </c>
    </row>
    <row r="83" spans="1:8" x14ac:dyDescent="0.25">
      <c r="A83" s="16">
        <v>41863</v>
      </c>
      <c r="B83" t="s">
        <v>53</v>
      </c>
      <c r="C83" s="12">
        <v>110</v>
      </c>
      <c r="D83" s="12">
        <v>76</v>
      </c>
      <c r="E83" s="12">
        <v>34</v>
      </c>
      <c r="F83" s="12">
        <v>71</v>
      </c>
      <c r="G83" s="12">
        <v>31</v>
      </c>
      <c r="H83" s="12">
        <v>8</v>
      </c>
    </row>
    <row r="84" spans="1:8" x14ac:dyDescent="0.25">
      <c r="A84" s="16">
        <v>41863</v>
      </c>
      <c r="B84" t="s">
        <v>39</v>
      </c>
      <c r="C84" s="12">
        <v>100</v>
      </c>
      <c r="D84" s="12">
        <v>73</v>
      </c>
      <c r="E84" s="12">
        <v>27</v>
      </c>
      <c r="F84" s="12">
        <v>78</v>
      </c>
      <c r="G84" s="12">
        <v>15</v>
      </c>
      <c r="H84" s="12">
        <v>7</v>
      </c>
    </row>
    <row r="85" spans="1:8" x14ac:dyDescent="0.25">
      <c r="A85" s="16">
        <v>41863</v>
      </c>
      <c r="B85" t="s">
        <v>45</v>
      </c>
      <c r="C85" s="12">
        <v>118</v>
      </c>
      <c r="D85" s="12">
        <v>70</v>
      </c>
      <c r="E85" s="12">
        <v>48</v>
      </c>
      <c r="F85" s="12">
        <v>72</v>
      </c>
      <c r="G85" s="12">
        <v>41</v>
      </c>
      <c r="H85" s="12">
        <v>5</v>
      </c>
    </row>
    <row r="86" spans="1:8" x14ac:dyDescent="0.25">
      <c r="A86" s="16">
        <v>41863</v>
      </c>
      <c r="B86" t="s">
        <v>46</v>
      </c>
      <c r="C86" s="12">
        <v>106</v>
      </c>
      <c r="D86" s="12">
        <v>79</v>
      </c>
      <c r="E86" s="12">
        <v>27</v>
      </c>
      <c r="F86" s="12">
        <v>75</v>
      </c>
      <c r="G86" s="12">
        <v>26</v>
      </c>
      <c r="H86" s="12">
        <v>5</v>
      </c>
    </row>
    <row r="87" spans="1:8" x14ac:dyDescent="0.25">
      <c r="A87" s="16">
        <v>41863</v>
      </c>
      <c r="B87" t="s">
        <v>43</v>
      </c>
      <c r="C87" s="12">
        <v>117</v>
      </c>
      <c r="D87" s="12">
        <v>75</v>
      </c>
      <c r="E87" s="12">
        <v>42</v>
      </c>
      <c r="F87" s="12">
        <v>70</v>
      </c>
      <c r="G87" s="12">
        <v>37</v>
      </c>
      <c r="H87" s="12">
        <v>10</v>
      </c>
    </row>
    <row r="88" spans="1:8" x14ac:dyDescent="0.25">
      <c r="A88" s="16">
        <v>41863</v>
      </c>
      <c r="B88" t="s">
        <v>55</v>
      </c>
      <c r="C88" s="12">
        <v>118</v>
      </c>
      <c r="D88" s="12">
        <v>78</v>
      </c>
      <c r="E88" s="12">
        <v>40</v>
      </c>
      <c r="F88" s="12">
        <v>80</v>
      </c>
      <c r="G88" s="12">
        <v>29</v>
      </c>
      <c r="H88" s="12">
        <v>9</v>
      </c>
    </row>
    <row r="89" spans="1:8" x14ac:dyDescent="0.25">
      <c r="A89" s="16">
        <v>41863</v>
      </c>
      <c r="B89" t="s">
        <v>44</v>
      </c>
      <c r="C89" s="12">
        <v>109</v>
      </c>
      <c r="D89" s="12">
        <v>76</v>
      </c>
      <c r="E89" s="12">
        <v>33</v>
      </c>
      <c r="F89" s="12">
        <v>77</v>
      </c>
      <c r="G89" s="12">
        <v>25</v>
      </c>
      <c r="H89" s="12">
        <v>7</v>
      </c>
    </row>
    <row r="90" spans="1:8" x14ac:dyDescent="0.25">
      <c r="A90" s="16">
        <v>41863</v>
      </c>
      <c r="B90" t="s">
        <v>56</v>
      </c>
      <c r="C90" s="12">
        <v>120</v>
      </c>
      <c r="D90" s="12">
        <v>80</v>
      </c>
      <c r="E90" s="12">
        <v>40</v>
      </c>
      <c r="F90" s="12">
        <v>73</v>
      </c>
      <c r="G90" s="12">
        <v>42</v>
      </c>
      <c r="H90" s="12">
        <v>5</v>
      </c>
    </row>
    <row r="91" spans="1:8" x14ac:dyDescent="0.25">
      <c r="A91" s="16">
        <v>41863</v>
      </c>
      <c r="B91" t="s">
        <v>51</v>
      </c>
      <c r="C91" s="12">
        <v>113</v>
      </c>
      <c r="D91" s="12">
        <v>80</v>
      </c>
      <c r="E91" s="12">
        <v>33</v>
      </c>
      <c r="F91" s="12">
        <v>70</v>
      </c>
      <c r="G91" s="12">
        <v>33</v>
      </c>
      <c r="H91" s="12">
        <v>10</v>
      </c>
    </row>
    <row r="92" spans="1:8" x14ac:dyDescent="0.25">
      <c r="A92" s="16">
        <v>41863</v>
      </c>
      <c r="B92" t="s">
        <v>52</v>
      </c>
      <c r="C92" s="12">
        <v>110</v>
      </c>
      <c r="D92" s="12">
        <v>71</v>
      </c>
      <c r="E92" s="12">
        <v>39</v>
      </c>
      <c r="F92" s="12">
        <v>75</v>
      </c>
      <c r="G92" s="12">
        <v>30</v>
      </c>
      <c r="H92" s="12">
        <v>5</v>
      </c>
    </row>
    <row r="93" spans="1:8" x14ac:dyDescent="0.25">
      <c r="A93" s="16">
        <v>41863</v>
      </c>
      <c r="B93" t="s">
        <v>41</v>
      </c>
      <c r="C93" s="12">
        <v>110</v>
      </c>
      <c r="D93" s="12">
        <v>75</v>
      </c>
      <c r="E93" s="12">
        <v>35</v>
      </c>
      <c r="F93" s="12">
        <v>77</v>
      </c>
      <c r="G93" s="12">
        <v>28</v>
      </c>
      <c r="H93" s="12">
        <v>5</v>
      </c>
    </row>
    <row r="94" spans="1:8" x14ac:dyDescent="0.25">
      <c r="A94" s="16">
        <v>41863</v>
      </c>
      <c r="B94" t="s">
        <v>40</v>
      </c>
      <c r="C94" s="12">
        <v>112</v>
      </c>
      <c r="D94" s="12">
        <v>78</v>
      </c>
      <c r="E94" s="12">
        <v>34</v>
      </c>
      <c r="F94" s="12">
        <v>74</v>
      </c>
      <c r="G94" s="12">
        <v>33</v>
      </c>
      <c r="H94" s="12">
        <v>5</v>
      </c>
    </row>
    <row r="95" spans="1:8" x14ac:dyDescent="0.25">
      <c r="A95" s="16">
        <v>41863</v>
      </c>
      <c r="B95" t="s">
        <v>48</v>
      </c>
      <c r="C95" s="12">
        <v>101</v>
      </c>
      <c r="D95" s="12">
        <v>72</v>
      </c>
      <c r="E95" s="12">
        <v>29</v>
      </c>
      <c r="F95" s="12">
        <v>80</v>
      </c>
      <c r="G95" s="12">
        <v>13</v>
      </c>
      <c r="H95" s="12">
        <v>8</v>
      </c>
    </row>
    <row r="96" spans="1:8" x14ac:dyDescent="0.25">
      <c r="A96" s="16">
        <v>41863</v>
      </c>
      <c r="B96" t="s">
        <v>47</v>
      </c>
      <c r="C96" s="12">
        <v>106</v>
      </c>
      <c r="D96" s="12">
        <v>72</v>
      </c>
      <c r="E96" s="12">
        <v>34</v>
      </c>
      <c r="F96" s="12">
        <v>76</v>
      </c>
      <c r="G96" s="12">
        <v>25</v>
      </c>
      <c r="H96" s="12">
        <v>5</v>
      </c>
    </row>
    <row r="97" spans="1:8" x14ac:dyDescent="0.25">
      <c r="A97" s="16">
        <v>41863</v>
      </c>
      <c r="B97" t="s">
        <v>54</v>
      </c>
      <c r="C97" s="12">
        <v>115</v>
      </c>
      <c r="D97" s="12">
        <v>79</v>
      </c>
      <c r="E97" s="12">
        <v>36</v>
      </c>
      <c r="F97" s="12">
        <v>80</v>
      </c>
      <c r="G97" s="12">
        <v>30</v>
      </c>
      <c r="H97" s="12">
        <v>5</v>
      </c>
    </row>
    <row r="98" spans="1:8" x14ac:dyDescent="0.25">
      <c r="A98" s="16">
        <v>41863</v>
      </c>
      <c r="B98" t="s">
        <v>37</v>
      </c>
      <c r="C98" s="12">
        <v>105</v>
      </c>
      <c r="D98" s="12">
        <v>79</v>
      </c>
      <c r="E98" s="12">
        <v>26</v>
      </c>
      <c r="F98" s="12">
        <v>78</v>
      </c>
      <c r="G98" s="12">
        <v>19</v>
      </c>
      <c r="H98" s="12">
        <v>8</v>
      </c>
    </row>
    <row r="99" spans="1:8" x14ac:dyDescent="0.25">
      <c r="A99" s="16">
        <v>41863</v>
      </c>
      <c r="B99" t="s">
        <v>42</v>
      </c>
      <c r="C99" s="12">
        <v>114</v>
      </c>
      <c r="D99" s="12">
        <v>79</v>
      </c>
      <c r="E99" s="12">
        <v>35</v>
      </c>
      <c r="F99" s="12">
        <v>76</v>
      </c>
      <c r="G99" s="12">
        <v>29</v>
      </c>
      <c r="H99" s="12">
        <v>9</v>
      </c>
    </row>
    <row r="100" spans="1:8" x14ac:dyDescent="0.25">
      <c r="A100" s="16">
        <v>41863</v>
      </c>
      <c r="B100" t="s">
        <v>50</v>
      </c>
      <c r="C100" s="12">
        <v>108</v>
      </c>
      <c r="D100" s="12">
        <v>76</v>
      </c>
      <c r="E100" s="12">
        <v>32</v>
      </c>
      <c r="F100" s="12">
        <v>74</v>
      </c>
      <c r="G100" s="12">
        <v>29</v>
      </c>
      <c r="H100" s="12">
        <v>5</v>
      </c>
    </row>
    <row r="101" spans="1:8" x14ac:dyDescent="0.25">
      <c r="A101" s="16">
        <v>41863</v>
      </c>
      <c r="B101" t="s">
        <v>49</v>
      </c>
      <c r="C101" s="12">
        <v>107</v>
      </c>
      <c r="D101" s="12">
        <v>70</v>
      </c>
      <c r="E101" s="12">
        <v>37</v>
      </c>
      <c r="F101" s="12">
        <v>73</v>
      </c>
      <c r="G101" s="12">
        <v>25</v>
      </c>
      <c r="H101" s="12">
        <v>9</v>
      </c>
    </row>
    <row r="102" spans="1:8" x14ac:dyDescent="0.25">
      <c r="A102" s="16" t="s">
        <v>21</v>
      </c>
      <c r="C102" s="12">
        <v>10924</v>
      </c>
      <c r="D102" s="12">
        <v>7517</v>
      </c>
      <c r="E102" s="12">
        <v>3407</v>
      </c>
      <c r="F102" s="12">
        <v>7472</v>
      </c>
      <c r="G102" s="12">
        <v>2700</v>
      </c>
      <c r="H102" s="12">
        <v>752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/>
  </sheetViews>
  <sheetFormatPr defaultRowHeight="15" x14ac:dyDescent="0.25"/>
  <cols>
    <col min="1" max="1" width="14" bestFit="1" customWidth="1"/>
    <col min="2" max="2" width="17.28515625" customWidth="1"/>
    <col min="3" max="3" width="19.5703125" customWidth="1"/>
    <col min="4" max="4" width="17.42578125" customWidth="1"/>
    <col min="5" max="5" width="21.7109375" customWidth="1"/>
    <col min="6" max="6" width="23" customWidth="1"/>
    <col min="7" max="7" width="25.140625" customWidth="1"/>
    <col min="8" max="8" width="20.42578125" bestFit="1" customWidth="1"/>
  </cols>
  <sheetData>
    <row r="1" spans="1:7" x14ac:dyDescent="0.25">
      <c r="A1" s="11" t="s">
        <v>107</v>
      </c>
      <c r="B1" s="11" t="s">
        <v>18</v>
      </c>
      <c r="C1" t="s">
        <v>116</v>
      </c>
      <c r="D1" t="s">
        <v>117</v>
      </c>
      <c r="E1" t="s">
        <v>118</v>
      </c>
      <c r="F1" t="s">
        <v>119</v>
      </c>
      <c r="G1" t="s">
        <v>120</v>
      </c>
    </row>
    <row r="2" spans="1:7" x14ac:dyDescent="0.25">
      <c r="A2" s="16">
        <v>41859</v>
      </c>
      <c r="B2" t="s">
        <v>38</v>
      </c>
      <c r="C2" s="12">
        <v>11</v>
      </c>
      <c r="D2" s="12">
        <v>26</v>
      </c>
      <c r="E2" s="12">
        <v>76</v>
      </c>
      <c r="F2" s="14">
        <v>0.30088495575221241</v>
      </c>
      <c r="G2" s="14">
        <v>0.65486725663716816</v>
      </c>
    </row>
    <row r="3" spans="1:7" x14ac:dyDescent="0.25">
      <c r="A3" s="16">
        <v>41859</v>
      </c>
      <c r="B3" t="s">
        <v>53</v>
      </c>
      <c r="C3" s="12">
        <v>13</v>
      </c>
      <c r="D3" s="12">
        <v>27</v>
      </c>
      <c r="E3" s="12">
        <v>69</v>
      </c>
      <c r="F3" s="14">
        <v>0.25688073394495414</v>
      </c>
      <c r="G3" s="14">
        <v>0.66055045871559637</v>
      </c>
    </row>
    <row r="4" spans="1:7" x14ac:dyDescent="0.25">
      <c r="A4" s="16">
        <v>41859</v>
      </c>
      <c r="B4" t="s">
        <v>39</v>
      </c>
      <c r="C4" s="12">
        <v>11</v>
      </c>
      <c r="D4" s="12">
        <v>20</v>
      </c>
      <c r="E4" s="12">
        <v>81</v>
      </c>
      <c r="F4" s="14">
        <v>0.19642857142857142</v>
      </c>
      <c r="G4" s="14">
        <v>0.7142857142857143</v>
      </c>
    </row>
    <row r="5" spans="1:7" x14ac:dyDescent="0.25">
      <c r="A5" s="16">
        <v>41859</v>
      </c>
      <c r="B5" t="s">
        <v>45</v>
      </c>
      <c r="C5" s="12">
        <v>10</v>
      </c>
      <c r="D5" s="12">
        <v>29</v>
      </c>
      <c r="E5" s="12">
        <v>64</v>
      </c>
      <c r="F5" s="14">
        <v>0.1941747572815534</v>
      </c>
      <c r="G5" s="14">
        <v>0.73786407766990292</v>
      </c>
    </row>
    <row r="6" spans="1:7" x14ac:dyDescent="0.25">
      <c r="A6" s="16">
        <v>41859</v>
      </c>
      <c r="B6" t="s">
        <v>46</v>
      </c>
      <c r="C6" s="12">
        <v>14</v>
      </c>
      <c r="D6" s="12">
        <v>30</v>
      </c>
      <c r="E6" s="12">
        <v>72</v>
      </c>
      <c r="F6" s="14">
        <v>0.25</v>
      </c>
      <c r="G6" s="14">
        <v>0.66379310344827591</v>
      </c>
    </row>
    <row r="7" spans="1:7" x14ac:dyDescent="0.25">
      <c r="A7" s="16">
        <v>41859</v>
      </c>
      <c r="B7" t="s">
        <v>43</v>
      </c>
      <c r="C7" s="12">
        <v>15</v>
      </c>
      <c r="D7" s="12">
        <v>29</v>
      </c>
      <c r="E7" s="12">
        <v>76</v>
      </c>
      <c r="F7" s="14">
        <v>0.27500000000000002</v>
      </c>
      <c r="G7" s="14">
        <v>0.65833333333333333</v>
      </c>
    </row>
    <row r="8" spans="1:7" x14ac:dyDescent="0.25">
      <c r="A8" s="16">
        <v>41859</v>
      </c>
      <c r="B8" t="s">
        <v>55</v>
      </c>
      <c r="C8" s="12">
        <v>10</v>
      </c>
      <c r="D8" s="12">
        <v>23</v>
      </c>
      <c r="E8" s="12">
        <v>76</v>
      </c>
      <c r="F8" s="14">
        <v>0.26605504587155965</v>
      </c>
      <c r="G8" s="14">
        <v>0.66055045871559637</v>
      </c>
    </row>
    <row r="9" spans="1:7" x14ac:dyDescent="0.25">
      <c r="A9" s="16">
        <v>41859</v>
      </c>
      <c r="B9" t="s">
        <v>44</v>
      </c>
      <c r="C9" s="12">
        <v>11</v>
      </c>
      <c r="D9" s="12">
        <v>29</v>
      </c>
      <c r="E9" s="12">
        <v>70</v>
      </c>
      <c r="F9" s="14">
        <v>0.22727272727272727</v>
      </c>
      <c r="G9" s="14">
        <v>0.72727272727272729</v>
      </c>
    </row>
    <row r="10" spans="1:7" x14ac:dyDescent="0.25">
      <c r="A10" s="16">
        <v>41859</v>
      </c>
      <c r="B10" t="s">
        <v>56</v>
      </c>
      <c r="C10" s="12">
        <v>12</v>
      </c>
      <c r="D10" s="12">
        <v>26</v>
      </c>
      <c r="E10" s="12">
        <v>63</v>
      </c>
      <c r="F10" s="14">
        <v>0.21782178217821782</v>
      </c>
      <c r="G10" s="14">
        <v>0.73267326732673266</v>
      </c>
    </row>
    <row r="11" spans="1:7" x14ac:dyDescent="0.25">
      <c r="A11" s="16">
        <v>41859</v>
      </c>
      <c r="B11" t="s">
        <v>51</v>
      </c>
      <c r="C11" s="12">
        <v>15</v>
      </c>
      <c r="D11" s="12">
        <v>26</v>
      </c>
      <c r="E11" s="12">
        <v>63</v>
      </c>
      <c r="F11" s="14">
        <v>0.20192307692307693</v>
      </c>
      <c r="G11" s="14">
        <v>0.70192307692307687</v>
      </c>
    </row>
    <row r="12" spans="1:7" x14ac:dyDescent="0.25">
      <c r="A12" s="16">
        <v>41859</v>
      </c>
      <c r="B12" t="s">
        <v>52</v>
      </c>
      <c r="C12" s="12">
        <v>11</v>
      </c>
      <c r="D12" s="12">
        <v>29</v>
      </c>
      <c r="E12" s="12">
        <v>66</v>
      </c>
      <c r="F12" s="14">
        <v>0.22641509433962265</v>
      </c>
      <c r="G12" s="14">
        <v>0.71698113207547165</v>
      </c>
    </row>
    <row r="13" spans="1:7" x14ac:dyDescent="0.25">
      <c r="A13" s="16">
        <v>41859</v>
      </c>
      <c r="B13" t="s">
        <v>41</v>
      </c>
      <c r="C13" s="12">
        <v>14</v>
      </c>
      <c r="D13" s="12">
        <v>22</v>
      </c>
      <c r="E13" s="12">
        <v>77</v>
      </c>
      <c r="F13" s="14">
        <v>0.23008849557522124</v>
      </c>
      <c r="G13" s="14">
        <v>0.68141592920353977</v>
      </c>
    </row>
    <row r="14" spans="1:7" x14ac:dyDescent="0.25">
      <c r="A14" s="16">
        <v>41859</v>
      </c>
      <c r="B14" t="s">
        <v>40</v>
      </c>
      <c r="C14" s="12">
        <v>13</v>
      </c>
      <c r="D14" s="12">
        <v>22</v>
      </c>
      <c r="E14" s="12">
        <v>72</v>
      </c>
      <c r="F14" s="14">
        <v>0.16822429906542055</v>
      </c>
      <c r="G14" s="14">
        <v>0.73831775700934577</v>
      </c>
    </row>
    <row r="15" spans="1:7" x14ac:dyDescent="0.25">
      <c r="A15" s="16">
        <v>41859</v>
      </c>
      <c r="B15" t="s">
        <v>48</v>
      </c>
      <c r="C15" s="12">
        <v>15</v>
      </c>
      <c r="D15" s="12">
        <v>28</v>
      </c>
      <c r="E15" s="12">
        <v>74</v>
      </c>
      <c r="F15" s="14">
        <v>0.24786324786324787</v>
      </c>
      <c r="G15" s="14">
        <v>0.67521367521367526</v>
      </c>
    </row>
    <row r="16" spans="1:7" x14ac:dyDescent="0.25">
      <c r="A16" s="16">
        <v>41859</v>
      </c>
      <c r="B16" t="s">
        <v>47</v>
      </c>
      <c r="C16" s="12">
        <v>15</v>
      </c>
      <c r="D16" s="12">
        <v>25</v>
      </c>
      <c r="E16" s="12">
        <v>63</v>
      </c>
      <c r="F16" s="14">
        <v>0.21359223300970873</v>
      </c>
      <c r="G16" s="14">
        <v>0.68932038834951459</v>
      </c>
    </row>
    <row r="17" spans="1:7" x14ac:dyDescent="0.25">
      <c r="A17" s="16">
        <v>41859</v>
      </c>
      <c r="B17" t="s">
        <v>54</v>
      </c>
      <c r="C17" s="12">
        <v>10</v>
      </c>
      <c r="D17" s="12">
        <v>28</v>
      </c>
      <c r="E17" s="12">
        <v>71</v>
      </c>
      <c r="F17" s="14">
        <v>0.26605504587155965</v>
      </c>
      <c r="G17" s="14">
        <v>0.64220183486238536</v>
      </c>
    </row>
    <row r="18" spans="1:7" x14ac:dyDescent="0.25">
      <c r="A18" s="16">
        <v>41859</v>
      </c>
      <c r="B18" t="s">
        <v>37</v>
      </c>
      <c r="C18" s="12">
        <v>12</v>
      </c>
      <c r="D18" s="12">
        <v>24</v>
      </c>
      <c r="E18" s="12">
        <v>66</v>
      </c>
      <c r="F18" s="14">
        <v>0.12745098039215685</v>
      </c>
      <c r="G18" s="14">
        <v>0.78431372549019607</v>
      </c>
    </row>
    <row r="19" spans="1:7" x14ac:dyDescent="0.25">
      <c r="A19" s="16">
        <v>41859</v>
      </c>
      <c r="B19" t="s">
        <v>42</v>
      </c>
      <c r="C19" s="12">
        <v>13</v>
      </c>
      <c r="D19" s="12">
        <v>27</v>
      </c>
      <c r="E19" s="12">
        <v>76</v>
      </c>
      <c r="F19" s="14">
        <v>0.29310344827586204</v>
      </c>
      <c r="G19" s="14">
        <v>0.63793103448275867</v>
      </c>
    </row>
    <row r="20" spans="1:7" x14ac:dyDescent="0.25">
      <c r="A20" s="16">
        <v>41859</v>
      </c>
      <c r="B20" t="s">
        <v>50</v>
      </c>
      <c r="C20" s="12">
        <v>11</v>
      </c>
      <c r="D20" s="12">
        <v>29</v>
      </c>
      <c r="E20" s="12">
        <v>67</v>
      </c>
      <c r="F20" s="14">
        <v>0.26168224299065418</v>
      </c>
      <c r="G20" s="14">
        <v>0.67289719626168221</v>
      </c>
    </row>
    <row r="21" spans="1:7" x14ac:dyDescent="0.25">
      <c r="A21" s="16">
        <v>41859</v>
      </c>
      <c r="B21" t="s">
        <v>49</v>
      </c>
      <c r="C21" s="12">
        <v>14</v>
      </c>
      <c r="D21" s="12">
        <v>29</v>
      </c>
      <c r="E21" s="12">
        <v>66</v>
      </c>
      <c r="F21" s="14">
        <v>0.23853211009174313</v>
      </c>
      <c r="G21" s="14">
        <v>0.70642201834862384</v>
      </c>
    </row>
    <row r="22" spans="1:7" x14ac:dyDescent="0.25">
      <c r="A22" s="16">
        <v>41860</v>
      </c>
      <c r="B22" t="s">
        <v>38</v>
      </c>
      <c r="C22" s="12">
        <v>10</v>
      </c>
      <c r="D22" s="12">
        <v>26</v>
      </c>
      <c r="E22" s="12">
        <v>65</v>
      </c>
      <c r="F22" s="14">
        <v>0.21782178217821782</v>
      </c>
      <c r="G22" s="14">
        <v>0.70297029702970293</v>
      </c>
    </row>
    <row r="23" spans="1:7" x14ac:dyDescent="0.25">
      <c r="A23" s="16">
        <v>41860</v>
      </c>
      <c r="B23" t="s">
        <v>53</v>
      </c>
      <c r="C23" s="12">
        <v>11</v>
      </c>
      <c r="D23" s="12">
        <v>26</v>
      </c>
      <c r="E23" s="12">
        <v>78</v>
      </c>
      <c r="F23" s="14">
        <v>0.28695652173913044</v>
      </c>
      <c r="G23" s="14">
        <v>0.63478260869565217</v>
      </c>
    </row>
    <row r="24" spans="1:7" x14ac:dyDescent="0.25">
      <c r="A24" s="16">
        <v>41860</v>
      </c>
      <c r="B24" t="s">
        <v>39</v>
      </c>
      <c r="C24" s="12">
        <v>10</v>
      </c>
      <c r="D24" s="12">
        <v>27</v>
      </c>
      <c r="E24" s="12">
        <v>63</v>
      </c>
      <c r="F24" s="14">
        <v>0.21</v>
      </c>
      <c r="G24" s="14">
        <v>0.72</v>
      </c>
    </row>
    <row r="25" spans="1:7" x14ac:dyDescent="0.25">
      <c r="A25" s="16">
        <v>41860</v>
      </c>
      <c r="B25" t="s">
        <v>45</v>
      </c>
      <c r="C25" s="12">
        <v>12</v>
      </c>
      <c r="D25" s="12">
        <v>30</v>
      </c>
      <c r="E25" s="12">
        <v>58</v>
      </c>
      <c r="F25" s="14">
        <v>0.22</v>
      </c>
      <c r="G25" s="14">
        <v>0.72</v>
      </c>
    </row>
    <row r="26" spans="1:7" x14ac:dyDescent="0.25">
      <c r="A26" s="16">
        <v>41860</v>
      </c>
      <c r="B26" t="s">
        <v>46</v>
      </c>
      <c r="C26" s="12">
        <v>14</v>
      </c>
      <c r="D26" s="12">
        <v>30</v>
      </c>
      <c r="E26" s="12">
        <v>67</v>
      </c>
      <c r="F26" s="14">
        <v>0.21621621621621623</v>
      </c>
      <c r="G26" s="14">
        <v>0.70270270270270274</v>
      </c>
    </row>
    <row r="27" spans="1:7" x14ac:dyDescent="0.25">
      <c r="A27" s="16">
        <v>41860</v>
      </c>
      <c r="B27" t="s">
        <v>43</v>
      </c>
      <c r="C27" s="12">
        <v>14</v>
      </c>
      <c r="D27" s="12">
        <v>28</v>
      </c>
      <c r="E27" s="12">
        <v>76</v>
      </c>
      <c r="F27" s="14">
        <v>0.30508474576271188</v>
      </c>
      <c r="G27" s="14">
        <v>0.61016949152542377</v>
      </c>
    </row>
    <row r="28" spans="1:7" x14ac:dyDescent="0.25">
      <c r="A28" s="16">
        <v>41860</v>
      </c>
      <c r="B28" t="s">
        <v>55</v>
      </c>
      <c r="C28" s="12">
        <v>10</v>
      </c>
      <c r="D28" s="12">
        <v>28</v>
      </c>
      <c r="E28" s="12">
        <v>82</v>
      </c>
      <c r="F28" s="14">
        <v>0.31666666666666665</v>
      </c>
      <c r="G28" s="14">
        <v>0.6166666666666667</v>
      </c>
    </row>
    <row r="29" spans="1:7" x14ac:dyDescent="0.25">
      <c r="A29" s="16">
        <v>41860</v>
      </c>
      <c r="B29" t="s">
        <v>44</v>
      </c>
      <c r="C29" s="12">
        <v>14</v>
      </c>
      <c r="D29" s="12">
        <v>24</v>
      </c>
      <c r="E29" s="12">
        <v>63</v>
      </c>
      <c r="F29" s="14">
        <v>0.21782178217821782</v>
      </c>
      <c r="G29" s="14">
        <v>0.72277227722772275</v>
      </c>
    </row>
    <row r="30" spans="1:7" x14ac:dyDescent="0.25">
      <c r="A30" s="16">
        <v>41860</v>
      </c>
      <c r="B30" t="s">
        <v>56</v>
      </c>
      <c r="C30" s="12">
        <v>12</v>
      </c>
      <c r="D30" s="12">
        <v>26</v>
      </c>
      <c r="E30" s="12">
        <v>72</v>
      </c>
      <c r="F30" s="14">
        <v>0.2818181818181818</v>
      </c>
      <c r="G30" s="14">
        <v>0.65454545454545454</v>
      </c>
    </row>
    <row r="31" spans="1:7" x14ac:dyDescent="0.25">
      <c r="A31" s="16">
        <v>41860</v>
      </c>
      <c r="B31" t="s">
        <v>51</v>
      </c>
      <c r="C31" s="12">
        <v>12</v>
      </c>
      <c r="D31" s="12">
        <v>20</v>
      </c>
      <c r="E31" s="12">
        <v>77</v>
      </c>
      <c r="F31" s="14">
        <v>0.22935779816513763</v>
      </c>
      <c r="G31" s="14">
        <v>0.7155963302752294</v>
      </c>
    </row>
    <row r="32" spans="1:7" x14ac:dyDescent="0.25">
      <c r="A32" s="16">
        <v>41860</v>
      </c>
      <c r="B32" t="s">
        <v>52</v>
      </c>
      <c r="C32" s="12">
        <v>12</v>
      </c>
      <c r="D32" s="12">
        <v>28</v>
      </c>
      <c r="E32" s="12">
        <v>63</v>
      </c>
      <c r="F32" s="14">
        <v>0.26213592233009708</v>
      </c>
      <c r="G32" s="14">
        <v>0.67961165048543692</v>
      </c>
    </row>
    <row r="33" spans="1:7" x14ac:dyDescent="0.25">
      <c r="A33" s="16">
        <v>41860</v>
      </c>
      <c r="B33" t="s">
        <v>41</v>
      </c>
      <c r="C33" s="12">
        <v>11</v>
      </c>
      <c r="D33" s="12">
        <v>26</v>
      </c>
      <c r="E33" s="12">
        <v>69</v>
      </c>
      <c r="F33" s="14">
        <v>0.24528301886792453</v>
      </c>
      <c r="G33" s="14">
        <v>0.69811320754716977</v>
      </c>
    </row>
    <row r="34" spans="1:7" x14ac:dyDescent="0.25">
      <c r="A34" s="16">
        <v>41860</v>
      </c>
      <c r="B34" t="s">
        <v>40</v>
      </c>
      <c r="C34" s="12">
        <v>10</v>
      </c>
      <c r="D34" s="12">
        <v>30</v>
      </c>
      <c r="E34" s="12">
        <v>69</v>
      </c>
      <c r="F34" s="14">
        <v>0.25688073394495414</v>
      </c>
      <c r="G34" s="14">
        <v>0.67889908256880738</v>
      </c>
    </row>
    <row r="35" spans="1:7" x14ac:dyDescent="0.25">
      <c r="A35" s="16">
        <v>41860</v>
      </c>
      <c r="B35" t="s">
        <v>48</v>
      </c>
      <c r="C35" s="12">
        <v>13</v>
      </c>
      <c r="D35" s="12">
        <v>20</v>
      </c>
      <c r="E35" s="12">
        <v>76</v>
      </c>
      <c r="F35" s="14">
        <v>0.30275229357798167</v>
      </c>
      <c r="G35" s="14">
        <v>0.64220183486238536</v>
      </c>
    </row>
    <row r="36" spans="1:7" x14ac:dyDescent="0.25">
      <c r="A36" s="16">
        <v>41860</v>
      </c>
      <c r="B36" t="s">
        <v>47</v>
      </c>
      <c r="C36" s="12">
        <v>13</v>
      </c>
      <c r="D36" s="12">
        <v>29</v>
      </c>
      <c r="E36" s="12">
        <v>69</v>
      </c>
      <c r="F36" s="14">
        <v>0.28828828828828829</v>
      </c>
      <c r="G36" s="14">
        <v>0.63963963963963966</v>
      </c>
    </row>
    <row r="37" spans="1:7" x14ac:dyDescent="0.25">
      <c r="A37" s="16">
        <v>41860</v>
      </c>
      <c r="B37" t="s">
        <v>54</v>
      </c>
      <c r="C37" s="12">
        <v>12</v>
      </c>
      <c r="D37" s="12">
        <v>23</v>
      </c>
      <c r="E37" s="12">
        <v>67</v>
      </c>
      <c r="F37" s="14">
        <v>0.17647058823529413</v>
      </c>
      <c r="G37" s="14">
        <v>0.75490196078431371</v>
      </c>
    </row>
    <row r="38" spans="1:7" x14ac:dyDescent="0.25">
      <c r="A38" s="16">
        <v>41860</v>
      </c>
      <c r="B38" t="s">
        <v>37</v>
      </c>
      <c r="C38" s="12">
        <v>14</v>
      </c>
      <c r="D38" s="12">
        <v>26</v>
      </c>
      <c r="E38" s="12">
        <v>79</v>
      </c>
      <c r="F38" s="14">
        <v>0.29411764705882354</v>
      </c>
      <c r="G38" s="14">
        <v>0.63025210084033612</v>
      </c>
    </row>
    <row r="39" spans="1:7" x14ac:dyDescent="0.25">
      <c r="A39" s="16">
        <v>41860</v>
      </c>
      <c r="B39" t="s">
        <v>42</v>
      </c>
      <c r="C39" s="12">
        <v>12</v>
      </c>
      <c r="D39" s="12">
        <v>26</v>
      </c>
      <c r="E39" s="12">
        <v>76</v>
      </c>
      <c r="F39" s="14">
        <v>0.32456140350877194</v>
      </c>
      <c r="G39" s="14">
        <v>0.63157894736842102</v>
      </c>
    </row>
    <row r="40" spans="1:7" x14ac:dyDescent="0.25">
      <c r="A40" s="16">
        <v>41860</v>
      </c>
      <c r="B40" t="s">
        <v>50</v>
      </c>
      <c r="C40" s="12">
        <v>13</v>
      </c>
      <c r="D40" s="12">
        <v>24</v>
      </c>
      <c r="E40" s="12">
        <v>66</v>
      </c>
      <c r="F40" s="14">
        <v>0.24271844660194175</v>
      </c>
      <c r="G40" s="14">
        <v>0.69902912621359226</v>
      </c>
    </row>
    <row r="41" spans="1:7" x14ac:dyDescent="0.25">
      <c r="A41" s="16">
        <v>41860</v>
      </c>
      <c r="B41" t="s">
        <v>49</v>
      </c>
      <c r="C41" s="12">
        <v>14</v>
      </c>
      <c r="D41" s="12">
        <v>24</v>
      </c>
      <c r="E41" s="12">
        <v>64</v>
      </c>
      <c r="F41" s="14">
        <v>0.13725490196078433</v>
      </c>
      <c r="G41" s="14">
        <v>0.76470588235294112</v>
      </c>
    </row>
    <row r="42" spans="1:7" x14ac:dyDescent="0.25">
      <c r="A42" s="16">
        <v>41861</v>
      </c>
      <c r="B42" t="s">
        <v>38</v>
      </c>
      <c r="C42" s="12">
        <v>13</v>
      </c>
      <c r="D42" s="12">
        <v>22</v>
      </c>
      <c r="E42" s="12">
        <v>81</v>
      </c>
      <c r="F42" s="14">
        <v>0.30172413793103448</v>
      </c>
      <c r="G42" s="14">
        <v>0.62931034482758619</v>
      </c>
    </row>
    <row r="43" spans="1:7" x14ac:dyDescent="0.25">
      <c r="A43" s="16">
        <v>41861</v>
      </c>
      <c r="B43" t="s">
        <v>53</v>
      </c>
      <c r="C43" s="12">
        <v>10</v>
      </c>
      <c r="D43" s="12">
        <v>20</v>
      </c>
      <c r="E43" s="12">
        <v>85</v>
      </c>
      <c r="F43" s="14">
        <v>0.33913043478260868</v>
      </c>
      <c r="G43" s="14">
        <v>0.61739130434782608</v>
      </c>
    </row>
    <row r="44" spans="1:7" x14ac:dyDescent="0.25">
      <c r="A44" s="16">
        <v>41861</v>
      </c>
      <c r="B44" t="s">
        <v>39</v>
      </c>
      <c r="C44" s="12">
        <v>15</v>
      </c>
      <c r="D44" s="12">
        <v>30</v>
      </c>
      <c r="E44" s="12">
        <v>68</v>
      </c>
      <c r="F44" s="14">
        <v>0.24778761061946902</v>
      </c>
      <c r="G44" s="14">
        <v>0.66371681415929207</v>
      </c>
    </row>
    <row r="45" spans="1:7" x14ac:dyDescent="0.25">
      <c r="A45" s="16">
        <v>41861</v>
      </c>
      <c r="B45" t="s">
        <v>45</v>
      </c>
      <c r="C45" s="12">
        <v>15</v>
      </c>
      <c r="D45" s="12">
        <v>23</v>
      </c>
      <c r="E45" s="12">
        <v>71</v>
      </c>
      <c r="F45" s="14">
        <v>0.22935779816513763</v>
      </c>
      <c r="G45" s="14">
        <v>0.67889908256880738</v>
      </c>
    </row>
    <row r="46" spans="1:7" x14ac:dyDescent="0.25">
      <c r="A46" s="16">
        <v>41861</v>
      </c>
      <c r="B46" t="s">
        <v>46</v>
      </c>
      <c r="C46" s="12">
        <v>11</v>
      </c>
      <c r="D46" s="12">
        <v>20</v>
      </c>
      <c r="E46" s="12">
        <v>69</v>
      </c>
      <c r="F46" s="14">
        <v>0.12</v>
      </c>
      <c r="G46" s="14">
        <v>0.8</v>
      </c>
    </row>
    <row r="47" spans="1:7" x14ac:dyDescent="0.25">
      <c r="A47" s="16">
        <v>41861</v>
      </c>
      <c r="B47" t="s">
        <v>43</v>
      </c>
      <c r="C47" s="12">
        <v>10</v>
      </c>
      <c r="D47" s="12">
        <v>24</v>
      </c>
      <c r="E47" s="12">
        <v>73</v>
      </c>
      <c r="F47" s="14">
        <v>0.27102803738317754</v>
      </c>
      <c r="G47" s="14">
        <v>0.68224299065420557</v>
      </c>
    </row>
    <row r="48" spans="1:7" x14ac:dyDescent="0.25">
      <c r="A48" s="16">
        <v>41861</v>
      </c>
      <c r="B48" t="s">
        <v>55</v>
      </c>
      <c r="C48" s="12">
        <v>12</v>
      </c>
      <c r="D48" s="12">
        <v>23</v>
      </c>
      <c r="E48" s="12">
        <v>80</v>
      </c>
      <c r="F48" s="14">
        <v>0.32173913043478258</v>
      </c>
      <c r="G48" s="14">
        <v>0.61739130434782608</v>
      </c>
    </row>
    <row r="49" spans="1:7" x14ac:dyDescent="0.25">
      <c r="A49" s="16">
        <v>41861</v>
      </c>
      <c r="B49" t="s">
        <v>44</v>
      </c>
      <c r="C49" s="12">
        <v>10</v>
      </c>
      <c r="D49" s="12">
        <v>20</v>
      </c>
      <c r="E49" s="12">
        <v>84</v>
      </c>
      <c r="F49" s="14">
        <v>0.25438596491228072</v>
      </c>
      <c r="G49" s="14">
        <v>0.68421052631578949</v>
      </c>
    </row>
    <row r="50" spans="1:7" x14ac:dyDescent="0.25">
      <c r="A50" s="16">
        <v>41861</v>
      </c>
      <c r="B50" t="s">
        <v>56</v>
      </c>
      <c r="C50" s="12">
        <v>12</v>
      </c>
      <c r="D50" s="12">
        <v>26</v>
      </c>
      <c r="E50" s="12">
        <v>81</v>
      </c>
      <c r="F50" s="14">
        <v>0.2857142857142857</v>
      </c>
      <c r="G50" s="14">
        <v>0.63025210084033612</v>
      </c>
    </row>
    <row r="51" spans="1:7" x14ac:dyDescent="0.25">
      <c r="A51" s="16">
        <v>41861</v>
      </c>
      <c r="B51" t="s">
        <v>51</v>
      </c>
      <c r="C51" s="12">
        <v>13</v>
      </c>
      <c r="D51" s="12">
        <v>24</v>
      </c>
      <c r="E51" s="12">
        <v>65</v>
      </c>
      <c r="F51" s="14">
        <v>0.19607843137254902</v>
      </c>
      <c r="G51" s="14">
        <v>0.73529411764705888</v>
      </c>
    </row>
    <row r="52" spans="1:7" x14ac:dyDescent="0.25">
      <c r="A52" s="16">
        <v>41861</v>
      </c>
      <c r="B52" t="s">
        <v>52</v>
      </c>
      <c r="C52" s="12">
        <v>10</v>
      </c>
      <c r="D52" s="12">
        <v>25</v>
      </c>
      <c r="E52" s="12">
        <v>66</v>
      </c>
      <c r="F52" s="14">
        <v>0.19801980198019803</v>
      </c>
      <c r="G52" s="14">
        <v>0.73267326732673266</v>
      </c>
    </row>
    <row r="53" spans="1:7" x14ac:dyDescent="0.25">
      <c r="A53" s="16">
        <v>41861</v>
      </c>
      <c r="B53" t="s">
        <v>41</v>
      </c>
      <c r="C53" s="12">
        <v>10</v>
      </c>
      <c r="D53" s="12">
        <v>26</v>
      </c>
      <c r="E53" s="12">
        <v>82</v>
      </c>
      <c r="F53" s="14">
        <v>0.33050847457627119</v>
      </c>
      <c r="G53" s="14">
        <v>0.59322033898305082</v>
      </c>
    </row>
    <row r="54" spans="1:7" x14ac:dyDescent="0.25">
      <c r="A54" s="16">
        <v>41861</v>
      </c>
      <c r="B54" t="s">
        <v>40</v>
      </c>
      <c r="C54" s="12">
        <v>15</v>
      </c>
      <c r="D54" s="12">
        <v>26</v>
      </c>
      <c r="E54" s="12">
        <v>69</v>
      </c>
      <c r="F54" s="14">
        <v>0.25454545454545452</v>
      </c>
      <c r="G54" s="14">
        <v>0.66363636363636369</v>
      </c>
    </row>
    <row r="55" spans="1:7" x14ac:dyDescent="0.25">
      <c r="A55" s="16">
        <v>41861</v>
      </c>
      <c r="B55" t="s">
        <v>48</v>
      </c>
      <c r="C55" s="12">
        <v>12</v>
      </c>
      <c r="D55" s="12">
        <v>25</v>
      </c>
      <c r="E55" s="12">
        <v>68</v>
      </c>
      <c r="F55" s="14">
        <v>0.22857142857142856</v>
      </c>
      <c r="G55" s="14">
        <v>0.7142857142857143</v>
      </c>
    </row>
    <row r="56" spans="1:7" x14ac:dyDescent="0.25">
      <c r="A56" s="16">
        <v>41861</v>
      </c>
      <c r="B56" t="s">
        <v>47</v>
      </c>
      <c r="C56" s="12">
        <v>13</v>
      </c>
      <c r="D56" s="12">
        <v>28</v>
      </c>
      <c r="E56" s="12">
        <v>65</v>
      </c>
      <c r="F56" s="14">
        <v>0.18867924528301888</v>
      </c>
      <c r="G56" s="14">
        <v>0.72641509433962259</v>
      </c>
    </row>
    <row r="57" spans="1:7" x14ac:dyDescent="0.25">
      <c r="A57" s="16">
        <v>41861</v>
      </c>
      <c r="B57" t="s">
        <v>54</v>
      </c>
      <c r="C57" s="12">
        <v>10</v>
      </c>
      <c r="D57" s="12">
        <v>28</v>
      </c>
      <c r="E57" s="12">
        <v>68</v>
      </c>
      <c r="F57" s="14">
        <v>0.18867924528301888</v>
      </c>
      <c r="G57" s="14">
        <v>0.75471698113207553</v>
      </c>
    </row>
    <row r="58" spans="1:7" x14ac:dyDescent="0.25">
      <c r="A58" s="16">
        <v>41861</v>
      </c>
      <c r="B58" t="s">
        <v>37</v>
      </c>
      <c r="C58" s="12">
        <v>10</v>
      </c>
      <c r="D58" s="12">
        <v>30</v>
      </c>
      <c r="E58" s="12">
        <v>74</v>
      </c>
      <c r="F58" s="14">
        <v>0.2807017543859649</v>
      </c>
      <c r="G58" s="14">
        <v>0.67543859649122806</v>
      </c>
    </row>
    <row r="59" spans="1:7" x14ac:dyDescent="0.25">
      <c r="A59" s="16">
        <v>41861</v>
      </c>
      <c r="B59" t="s">
        <v>42</v>
      </c>
      <c r="C59" s="12">
        <v>13</v>
      </c>
      <c r="D59" s="12">
        <v>22</v>
      </c>
      <c r="E59" s="12">
        <v>69</v>
      </c>
      <c r="F59" s="14">
        <v>0.23076923076923078</v>
      </c>
      <c r="G59" s="14">
        <v>0.69230769230769229</v>
      </c>
    </row>
    <row r="60" spans="1:7" x14ac:dyDescent="0.25">
      <c r="A60" s="16">
        <v>41861</v>
      </c>
      <c r="B60" t="s">
        <v>50</v>
      </c>
      <c r="C60" s="12">
        <v>11</v>
      </c>
      <c r="D60" s="12">
        <v>24</v>
      </c>
      <c r="E60" s="12">
        <v>68</v>
      </c>
      <c r="F60" s="14">
        <v>0.22330097087378642</v>
      </c>
      <c r="G60" s="14">
        <v>0.72815533980582525</v>
      </c>
    </row>
    <row r="61" spans="1:7" x14ac:dyDescent="0.25">
      <c r="A61" s="16">
        <v>41861</v>
      </c>
      <c r="B61" t="s">
        <v>49</v>
      </c>
      <c r="C61" s="12">
        <v>11</v>
      </c>
      <c r="D61" s="12">
        <v>25</v>
      </c>
      <c r="E61" s="12">
        <v>83</v>
      </c>
      <c r="F61" s="14">
        <v>0.31092436974789917</v>
      </c>
      <c r="G61" s="14">
        <v>0.6470588235294118</v>
      </c>
    </row>
    <row r="62" spans="1:7" x14ac:dyDescent="0.25">
      <c r="A62" s="16">
        <v>41862</v>
      </c>
      <c r="B62" t="s">
        <v>38</v>
      </c>
      <c r="C62" s="12">
        <v>10</v>
      </c>
      <c r="D62" s="12">
        <v>21</v>
      </c>
      <c r="E62" s="12">
        <v>89</v>
      </c>
      <c r="F62" s="14">
        <v>0.26666666666666666</v>
      </c>
      <c r="G62" s="14">
        <v>0.66666666666666663</v>
      </c>
    </row>
    <row r="63" spans="1:7" x14ac:dyDescent="0.25">
      <c r="A63" s="16">
        <v>41862</v>
      </c>
      <c r="B63" t="s">
        <v>53</v>
      </c>
      <c r="C63" s="12">
        <v>11</v>
      </c>
      <c r="D63" s="12">
        <v>20</v>
      </c>
      <c r="E63" s="12">
        <v>89</v>
      </c>
      <c r="F63" s="14">
        <v>0.28333333333333333</v>
      </c>
      <c r="G63" s="14">
        <v>0.65</v>
      </c>
    </row>
    <row r="64" spans="1:7" x14ac:dyDescent="0.25">
      <c r="A64" s="16">
        <v>41862</v>
      </c>
      <c r="B64" t="s">
        <v>39</v>
      </c>
      <c r="C64" s="12">
        <v>10</v>
      </c>
      <c r="D64" s="12">
        <v>29</v>
      </c>
      <c r="E64" s="12">
        <v>66</v>
      </c>
      <c r="F64" s="14">
        <v>0.21904761904761905</v>
      </c>
      <c r="G64" s="14">
        <v>0.69523809523809521</v>
      </c>
    </row>
    <row r="65" spans="1:7" x14ac:dyDescent="0.25">
      <c r="A65" s="16">
        <v>41862</v>
      </c>
      <c r="B65" t="s">
        <v>45</v>
      </c>
      <c r="C65" s="12">
        <v>15</v>
      </c>
      <c r="D65" s="12">
        <v>28</v>
      </c>
      <c r="E65" s="12">
        <v>68</v>
      </c>
      <c r="F65" s="14">
        <v>0.29729729729729731</v>
      </c>
      <c r="G65" s="14">
        <v>0.63063063063063063</v>
      </c>
    </row>
    <row r="66" spans="1:7" x14ac:dyDescent="0.25">
      <c r="A66" s="16">
        <v>41862</v>
      </c>
      <c r="B66" t="s">
        <v>46</v>
      </c>
      <c r="C66" s="12">
        <v>13</v>
      </c>
      <c r="D66" s="12">
        <v>30</v>
      </c>
      <c r="E66" s="12">
        <v>67</v>
      </c>
      <c r="F66" s="14">
        <v>0.3</v>
      </c>
      <c r="G66" s="14">
        <v>0.6454545454545455</v>
      </c>
    </row>
    <row r="67" spans="1:7" x14ac:dyDescent="0.25">
      <c r="A67" s="16">
        <v>41862</v>
      </c>
      <c r="B67" t="s">
        <v>43</v>
      </c>
      <c r="C67" s="12">
        <v>10</v>
      </c>
      <c r="D67" s="12">
        <v>28</v>
      </c>
      <c r="E67" s="12">
        <v>66</v>
      </c>
      <c r="F67" s="14">
        <v>0.17307692307692307</v>
      </c>
      <c r="G67" s="14">
        <v>0.73076923076923073</v>
      </c>
    </row>
    <row r="68" spans="1:7" x14ac:dyDescent="0.25">
      <c r="A68" s="16">
        <v>41862</v>
      </c>
      <c r="B68" t="s">
        <v>55</v>
      </c>
      <c r="C68" s="12">
        <v>13</v>
      </c>
      <c r="D68" s="12">
        <v>21</v>
      </c>
      <c r="E68" s="12">
        <v>66</v>
      </c>
      <c r="F68" s="14">
        <v>0.21</v>
      </c>
      <c r="G68" s="14">
        <v>0.71</v>
      </c>
    </row>
    <row r="69" spans="1:7" x14ac:dyDescent="0.25">
      <c r="A69" s="16">
        <v>41862</v>
      </c>
      <c r="B69" t="s">
        <v>44</v>
      </c>
      <c r="C69" s="12">
        <v>10</v>
      </c>
      <c r="D69" s="12">
        <v>28</v>
      </c>
      <c r="E69" s="12">
        <v>77</v>
      </c>
      <c r="F69" s="14">
        <v>0.27826086956521739</v>
      </c>
      <c r="G69" s="14">
        <v>0.65217391304347827</v>
      </c>
    </row>
    <row r="70" spans="1:7" x14ac:dyDescent="0.25">
      <c r="A70" s="16">
        <v>41862</v>
      </c>
      <c r="B70" t="s">
        <v>56</v>
      </c>
      <c r="C70" s="12">
        <v>11</v>
      </c>
      <c r="D70" s="12">
        <v>24</v>
      </c>
      <c r="E70" s="12">
        <v>68</v>
      </c>
      <c r="F70" s="14">
        <v>0.12621359223300971</v>
      </c>
      <c r="G70" s="14">
        <v>0.77669902912621358</v>
      </c>
    </row>
    <row r="71" spans="1:7" x14ac:dyDescent="0.25">
      <c r="A71" s="16">
        <v>41862</v>
      </c>
      <c r="B71" t="s">
        <v>51</v>
      </c>
      <c r="C71" s="12">
        <v>10</v>
      </c>
      <c r="D71" s="12">
        <v>28</v>
      </c>
      <c r="E71" s="12">
        <v>67</v>
      </c>
      <c r="F71" s="14">
        <v>0.2</v>
      </c>
      <c r="G71" s="14">
        <v>0.7142857142857143</v>
      </c>
    </row>
    <row r="72" spans="1:7" x14ac:dyDescent="0.25">
      <c r="A72" s="16">
        <v>41862</v>
      </c>
      <c r="B72" t="s">
        <v>52</v>
      </c>
      <c r="C72" s="12">
        <v>14</v>
      </c>
      <c r="D72" s="12">
        <v>20</v>
      </c>
      <c r="E72" s="12">
        <v>73</v>
      </c>
      <c r="F72" s="14">
        <v>0.25233644859813081</v>
      </c>
      <c r="G72" s="14">
        <v>0.67289719626168221</v>
      </c>
    </row>
    <row r="73" spans="1:7" x14ac:dyDescent="0.25">
      <c r="A73" s="16">
        <v>41862</v>
      </c>
      <c r="B73" t="s">
        <v>41</v>
      </c>
      <c r="C73" s="12">
        <v>15</v>
      </c>
      <c r="D73" s="12">
        <v>22</v>
      </c>
      <c r="E73" s="12">
        <v>78</v>
      </c>
      <c r="F73" s="14">
        <v>0.31304347826086959</v>
      </c>
      <c r="G73" s="14">
        <v>0.60869565217391308</v>
      </c>
    </row>
    <row r="74" spans="1:7" x14ac:dyDescent="0.25">
      <c r="A74" s="16">
        <v>41862</v>
      </c>
      <c r="B74" t="s">
        <v>40</v>
      </c>
      <c r="C74" s="12">
        <v>15</v>
      </c>
      <c r="D74" s="12">
        <v>21</v>
      </c>
      <c r="E74" s="12">
        <v>67</v>
      </c>
      <c r="F74" s="14">
        <v>0.1941747572815534</v>
      </c>
      <c r="G74" s="14">
        <v>0.74757281553398058</v>
      </c>
    </row>
    <row r="75" spans="1:7" x14ac:dyDescent="0.25">
      <c r="A75" s="16">
        <v>41862</v>
      </c>
      <c r="B75" t="s">
        <v>48</v>
      </c>
      <c r="C75" s="12">
        <v>10</v>
      </c>
      <c r="D75" s="12">
        <v>22</v>
      </c>
      <c r="E75" s="12">
        <v>83</v>
      </c>
      <c r="F75" s="14">
        <v>0.33043478260869563</v>
      </c>
      <c r="G75" s="14">
        <v>0.61739130434782608</v>
      </c>
    </row>
    <row r="76" spans="1:7" x14ac:dyDescent="0.25">
      <c r="A76" s="16">
        <v>41862</v>
      </c>
      <c r="B76" t="s">
        <v>47</v>
      </c>
      <c r="C76" s="12">
        <v>14</v>
      </c>
      <c r="D76" s="12">
        <v>22</v>
      </c>
      <c r="E76" s="12">
        <v>65</v>
      </c>
      <c r="F76" s="14">
        <v>0.15841584158415842</v>
      </c>
      <c r="G76" s="14">
        <v>0.76237623762376239</v>
      </c>
    </row>
    <row r="77" spans="1:7" x14ac:dyDescent="0.25">
      <c r="A77" s="16">
        <v>41862</v>
      </c>
      <c r="B77" t="s">
        <v>54</v>
      </c>
      <c r="C77" s="12">
        <v>14</v>
      </c>
      <c r="D77" s="12">
        <v>30</v>
      </c>
      <c r="E77" s="12">
        <v>56</v>
      </c>
      <c r="F77" s="14">
        <v>0.16</v>
      </c>
      <c r="G77" s="14">
        <v>0.78</v>
      </c>
    </row>
    <row r="78" spans="1:7" x14ac:dyDescent="0.25">
      <c r="A78" s="16">
        <v>41862</v>
      </c>
      <c r="B78" t="s">
        <v>37</v>
      </c>
      <c r="C78" s="12">
        <v>14</v>
      </c>
      <c r="D78" s="12">
        <v>29</v>
      </c>
      <c r="E78" s="12">
        <v>69</v>
      </c>
      <c r="F78" s="14">
        <v>0.22321428571428573</v>
      </c>
      <c r="G78" s="14">
        <v>0.6875</v>
      </c>
    </row>
    <row r="79" spans="1:7" x14ac:dyDescent="0.25">
      <c r="A79" s="16">
        <v>41862</v>
      </c>
      <c r="B79" t="s">
        <v>42</v>
      </c>
      <c r="C79" s="12">
        <v>14</v>
      </c>
      <c r="D79" s="12">
        <v>24</v>
      </c>
      <c r="E79" s="12">
        <v>62</v>
      </c>
      <c r="F79" s="14">
        <v>0.18</v>
      </c>
      <c r="G79" s="14">
        <v>0.74</v>
      </c>
    </row>
    <row r="80" spans="1:7" x14ac:dyDescent="0.25">
      <c r="A80" s="16">
        <v>41862</v>
      </c>
      <c r="B80" t="s">
        <v>50</v>
      </c>
      <c r="C80" s="12">
        <v>14</v>
      </c>
      <c r="D80" s="12">
        <v>20</v>
      </c>
      <c r="E80" s="12">
        <v>71</v>
      </c>
      <c r="F80" s="14">
        <v>0.18095238095238095</v>
      </c>
      <c r="G80" s="14">
        <v>0.74285714285714288</v>
      </c>
    </row>
    <row r="81" spans="1:7" x14ac:dyDescent="0.25">
      <c r="A81" s="16">
        <v>41862</v>
      </c>
      <c r="B81" t="s">
        <v>49</v>
      </c>
      <c r="C81" s="12">
        <v>14</v>
      </c>
      <c r="D81" s="12">
        <v>22</v>
      </c>
      <c r="E81" s="12">
        <v>81</v>
      </c>
      <c r="F81" s="14">
        <v>0.29914529914529914</v>
      </c>
      <c r="G81" s="14">
        <v>0.61538461538461542</v>
      </c>
    </row>
    <row r="82" spans="1:7" x14ac:dyDescent="0.25">
      <c r="A82" s="16">
        <v>41863</v>
      </c>
      <c r="B82" t="s">
        <v>38</v>
      </c>
      <c r="C82" s="12">
        <v>15</v>
      </c>
      <c r="D82" s="12">
        <v>27</v>
      </c>
      <c r="E82" s="12">
        <v>70</v>
      </c>
      <c r="F82" s="14">
        <v>0.30357142857142855</v>
      </c>
      <c r="G82" s="14">
        <v>0.6517857142857143</v>
      </c>
    </row>
    <row r="83" spans="1:7" x14ac:dyDescent="0.25">
      <c r="A83" s="16">
        <v>41863</v>
      </c>
      <c r="B83" t="s">
        <v>53</v>
      </c>
      <c r="C83" s="12">
        <v>15</v>
      </c>
      <c r="D83" s="12">
        <v>28</v>
      </c>
      <c r="E83" s="12">
        <v>67</v>
      </c>
      <c r="F83" s="14">
        <v>0.2818181818181818</v>
      </c>
      <c r="G83" s="14">
        <v>0.6454545454545455</v>
      </c>
    </row>
    <row r="84" spans="1:7" x14ac:dyDescent="0.25">
      <c r="A84" s="16">
        <v>41863</v>
      </c>
      <c r="B84" t="s">
        <v>39</v>
      </c>
      <c r="C84" s="12">
        <v>14</v>
      </c>
      <c r="D84" s="12">
        <v>23</v>
      </c>
      <c r="E84" s="12">
        <v>63</v>
      </c>
      <c r="F84" s="14">
        <v>0.15</v>
      </c>
      <c r="G84" s="14">
        <v>0.78</v>
      </c>
    </row>
    <row r="85" spans="1:7" x14ac:dyDescent="0.25">
      <c r="A85" s="16">
        <v>41863</v>
      </c>
      <c r="B85" t="s">
        <v>45</v>
      </c>
      <c r="C85" s="12">
        <v>11</v>
      </c>
      <c r="D85" s="12">
        <v>27</v>
      </c>
      <c r="E85" s="12">
        <v>80</v>
      </c>
      <c r="F85" s="14">
        <v>0.34745762711864409</v>
      </c>
      <c r="G85" s="14">
        <v>0.61016949152542377</v>
      </c>
    </row>
    <row r="86" spans="1:7" x14ac:dyDescent="0.25">
      <c r="A86" s="16">
        <v>41863</v>
      </c>
      <c r="B86" t="s">
        <v>46</v>
      </c>
      <c r="C86" s="12">
        <v>14</v>
      </c>
      <c r="D86" s="12">
        <v>22</v>
      </c>
      <c r="E86" s="12">
        <v>70</v>
      </c>
      <c r="F86" s="14">
        <v>0.24528301886792453</v>
      </c>
      <c r="G86" s="14">
        <v>0.70754716981132071</v>
      </c>
    </row>
    <row r="87" spans="1:7" x14ac:dyDescent="0.25">
      <c r="A87" s="16">
        <v>41863</v>
      </c>
      <c r="B87" t="s">
        <v>43</v>
      </c>
      <c r="C87" s="12">
        <v>13</v>
      </c>
      <c r="D87" s="12">
        <v>22</v>
      </c>
      <c r="E87" s="12">
        <v>82</v>
      </c>
      <c r="F87" s="14">
        <v>0.31623931623931623</v>
      </c>
      <c r="G87" s="14">
        <v>0.59829059829059827</v>
      </c>
    </row>
    <row r="88" spans="1:7" x14ac:dyDescent="0.25">
      <c r="A88" s="16">
        <v>41863</v>
      </c>
      <c r="B88" t="s">
        <v>55</v>
      </c>
      <c r="C88" s="12">
        <v>13</v>
      </c>
      <c r="D88" s="12">
        <v>21</v>
      </c>
      <c r="E88" s="12">
        <v>84</v>
      </c>
      <c r="F88" s="14">
        <v>0.24576271186440679</v>
      </c>
      <c r="G88" s="14">
        <v>0.67796610169491522</v>
      </c>
    </row>
    <row r="89" spans="1:7" x14ac:dyDescent="0.25">
      <c r="A89" s="16">
        <v>41863</v>
      </c>
      <c r="B89" t="s">
        <v>44</v>
      </c>
      <c r="C89" s="12">
        <v>13</v>
      </c>
      <c r="D89" s="12">
        <v>25</v>
      </c>
      <c r="E89" s="12">
        <v>71</v>
      </c>
      <c r="F89" s="14">
        <v>0.22935779816513763</v>
      </c>
      <c r="G89" s="14">
        <v>0.70642201834862384</v>
      </c>
    </row>
    <row r="90" spans="1:7" x14ac:dyDescent="0.25">
      <c r="A90" s="16">
        <v>41863</v>
      </c>
      <c r="B90" t="s">
        <v>56</v>
      </c>
      <c r="C90" s="12">
        <v>14</v>
      </c>
      <c r="D90" s="12">
        <v>21</v>
      </c>
      <c r="E90" s="12">
        <v>85</v>
      </c>
      <c r="F90" s="14">
        <v>0.35</v>
      </c>
      <c r="G90" s="14">
        <v>0.60833333333333328</v>
      </c>
    </row>
    <row r="91" spans="1:7" x14ac:dyDescent="0.25">
      <c r="A91" s="16">
        <v>41863</v>
      </c>
      <c r="B91" t="s">
        <v>51</v>
      </c>
      <c r="C91" s="12">
        <v>14</v>
      </c>
      <c r="D91" s="12">
        <v>29</v>
      </c>
      <c r="E91" s="12">
        <v>70</v>
      </c>
      <c r="F91" s="14">
        <v>0.29203539823008851</v>
      </c>
      <c r="G91" s="14">
        <v>0.61946902654867253</v>
      </c>
    </row>
    <row r="92" spans="1:7" x14ac:dyDescent="0.25">
      <c r="A92" s="16">
        <v>41863</v>
      </c>
      <c r="B92" t="s">
        <v>52</v>
      </c>
      <c r="C92" s="12">
        <v>11</v>
      </c>
      <c r="D92" s="12">
        <v>21</v>
      </c>
      <c r="E92" s="12">
        <v>78</v>
      </c>
      <c r="F92" s="14">
        <v>0.27272727272727271</v>
      </c>
      <c r="G92" s="14">
        <v>0.68181818181818177</v>
      </c>
    </row>
    <row r="93" spans="1:7" x14ac:dyDescent="0.25">
      <c r="A93" s="16">
        <v>41863</v>
      </c>
      <c r="B93" t="s">
        <v>41</v>
      </c>
      <c r="C93" s="12">
        <v>12</v>
      </c>
      <c r="D93" s="12">
        <v>27</v>
      </c>
      <c r="E93" s="12">
        <v>71</v>
      </c>
      <c r="F93" s="14">
        <v>0.25454545454545452</v>
      </c>
      <c r="G93" s="14">
        <v>0.7</v>
      </c>
    </row>
    <row r="94" spans="1:7" x14ac:dyDescent="0.25">
      <c r="A94" s="16">
        <v>41863</v>
      </c>
      <c r="B94" t="s">
        <v>40</v>
      </c>
      <c r="C94" s="12">
        <v>10</v>
      </c>
      <c r="D94" s="12">
        <v>23</v>
      </c>
      <c r="E94" s="12">
        <v>79</v>
      </c>
      <c r="F94" s="14">
        <v>0.29464285714285715</v>
      </c>
      <c r="G94" s="14">
        <v>0.6607142857142857</v>
      </c>
    </row>
    <row r="95" spans="1:7" x14ac:dyDescent="0.25">
      <c r="A95" s="16">
        <v>41863</v>
      </c>
      <c r="B95" t="s">
        <v>48</v>
      </c>
      <c r="C95" s="12">
        <v>14</v>
      </c>
      <c r="D95" s="12">
        <v>26</v>
      </c>
      <c r="E95" s="12">
        <v>61</v>
      </c>
      <c r="F95" s="14">
        <v>0.12871287128712872</v>
      </c>
      <c r="G95" s="14">
        <v>0.79207920792079212</v>
      </c>
    </row>
    <row r="96" spans="1:7" x14ac:dyDescent="0.25">
      <c r="A96" s="16">
        <v>41863</v>
      </c>
      <c r="B96" t="s">
        <v>47</v>
      </c>
      <c r="C96" s="12">
        <v>14</v>
      </c>
      <c r="D96" s="12">
        <v>20</v>
      </c>
      <c r="E96" s="12">
        <v>72</v>
      </c>
      <c r="F96" s="14">
        <v>0.23584905660377359</v>
      </c>
      <c r="G96" s="14">
        <v>0.71698113207547165</v>
      </c>
    </row>
    <row r="97" spans="1:7" x14ac:dyDescent="0.25">
      <c r="A97" s="16">
        <v>41863</v>
      </c>
      <c r="B97" t="s">
        <v>54</v>
      </c>
      <c r="C97" s="12">
        <v>15</v>
      </c>
      <c r="D97" s="12">
        <v>27</v>
      </c>
      <c r="E97" s="12">
        <v>73</v>
      </c>
      <c r="F97" s="14">
        <v>0.2608695652173913</v>
      </c>
      <c r="G97" s="14">
        <v>0.69565217391304346</v>
      </c>
    </row>
    <row r="98" spans="1:7" x14ac:dyDescent="0.25">
      <c r="A98" s="16">
        <v>41863</v>
      </c>
      <c r="B98" t="s">
        <v>37</v>
      </c>
      <c r="C98" s="12">
        <v>15</v>
      </c>
      <c r="D98" s="12">
        <v>29</v>
      </c>
      <c r="E98" s="12">
        <v>61</v>
      </c>
      <c r="F98" s="14">
        <v>0.18095238095238095</v>
      </c>
      <c r="G98" s="14">
        <v>0.74285714285714288</v>
      </c>
    </row>
    <row r="99" spans="1:7" x14ac:dyDescent="0.25">
      <c r="A99" s="16">
        <v>41863</v>
      </c>
      <c r="B99" t="s">
        <v>42</v>
      </c>
      <c r="C99" s="12">
        <v>11</v>
      </c>
      <c r="D99" s="12">
        <v>25</v>
      </c>
      <c r="E99" s="12">
        <v>78</v>
      </c>
      <c r="F99" s="14">
        <v>0.25438596491228072</v>
      </c>
      <c r="G99" s="14">
        <v>0.66666666666666663</v>
      </c>
    </row>
    <row r="100" spans="1:7" x14ac:dyDescent="0.25">
      <c r="A100" s="16">
        <v>41863</v>
      </c>
      <c r="B100" t="s">
        <v>50</v>
      </c>
      <c r="C100" s="12">
        <v>10</v>
      </c>
      <c r="D100" s="12">
        <v>22</v>
      </c>
      <c r="E100" s="12">
        <v>76</v>
      </c>
      <c r="F100" s="14">
        <v>0.26851851851851855</v>
      </c>
      <c r="G100" s="14">
        <v>0.68518518518518523</v>
      </c>
    </row>
    <row r="101" spans="1:7" x14ac:dyDescent="0.25">
      <c r="A101" s="16">
        <v>41863</v>
      </c>
      <c r="B101" t="s">
        <v>49</v>
      </c>
      <c r="C101" s="12">
        <v>12</v>
      </c>
      <c r="D101" s="12">
        <v>22</v>
      </c>
      <c r="E101" s="12">
        <v>73</v>
      </c>
      <c r="F101" s="14">
        <v>0.23364485981308411</v>
      </c>
      <c r="G101" s="14">
        <v>0.68224299065420557</v>
      </c>
    </row>
    <row r="102" spans="1:7" x14ac:dyDescent="0.25">
      <c r="A102" s="16" t="s">
        <v>21</v>
      </c>
      <c r="C102" s="12">
        <v>1240</v>
      </c>
      <c r="D102" s="12">
        <v>2516</v>
      </c>
      <c r="E102" s="12">
        <v>7168</v>
      </c>
      <c r="F102" s="14">
        <v>24.485289452519705</v>
      </c>
      <c r="G102" s="14">
        <v>68.619111979999005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/>
  </sheetViews>
  <sheetFormatPr defaultRowHeight="15" x14ac:dyDescent="0.25"/>
  <cols>
    <col min="1" max="1" width="14" bestFit="1" customWidth="1"/>
    <col min="2" max="2" width="17.28515625" customWidth="1"/>
    <col min="3" max="3" width="30.85546875" customWidth="1"/>
    <col min="4" max="4" width="36.42578125" customWidth="1"/>
    <col min="5" max="5" width="33.5703125" customWidth="1"/>
    <col min="6" max="6" width="26.28515625" customWidth="1"/>
    <col min="7" max="7" width="25.85546875" customWidth="1"/>
    <col min="8" max="8" width="24.7109375" bestFit="1" customWidth="1"/>
  </cols>
  <sheetData>
    <row r="1" spans="1:8" x14ac:dyDescent="0.25">
      <c r="A1" s="11" t="s">
        <v>107</v>
      </c>
      <c r="B1" s="11" t="s">
        <v>18</v>
      </c>
      <c r="C1" t="s">
        <v>121</v>
      </c>
      <c r="D1" t="s">
        <v>122</v>
      </c>
      <c r="E1" t="s">
        <v>123</v>
      </c>
      <c r="F1" t="s">
        <v>124</v>
      </c>
      <c r="G1" t="s">
        <v>125</v>
      </c>
      <c r="H1" t="s">
        <v>126</v>
      </c>
    </row>
    <row r="2" spans="1:8" x14ac:dyDescent="0.25">
      <c r="A2" s="16">
        <v>41859</v>
      </c>
      <c r="B2" t="s">
        <v>38</v>
      </c>
      <c r="C2" s="12">
        <v>96</v>
      </c>
      <c r="D2" s="12">
        <v>9</v>
      </c>
      <c r="E2" s="12">
        <v>295</v>
      </c>
      <c r="F2" s="12">
        <v>98</v>
      </c>
      <c r="G2" s="12">
        <v>58</v>
      </c>
      <c r="H2" s="12">
        <v>63</v>
      </c>
    </row>
    <row r="3" spans="1:8" x14ac:dyDescent="0.25">
      <c r="A3" s="16">
        <v>41859</v>
      </c>
      <c r="B3" t="s">
        <v>53</v>
      </c>
      <c r="C3" s="12">
        <v>91</v>
      </c>
      <c r="D3" s="12">
        <v>10</v>
      </c>
      <c r="E3" s="12">
        <v>294</v>
      </c>
      <c r="F3" s="12">
        <v>82</v>
      </c>
      <c r="G3" s="12">
        <v>61</v>
      </c>
      <c r="H3" s="12">
        <v>75</v>
      </c>
    </row>
    <row r="4" spans="1:8" x14ac:dyDescent="0.25">
      <c r="A4" s="16">
        <v>41859</v>
      </c>
      <c r="B4" t="s">
        <v>39</v>
      </c>
      <c r="C4" s="12">
        <v>100</v>
      </c>
      <c r="D4" s="12">
        <v>10</v>
      </c>
      <c r="E4" s="12">
        <v>284</v>
      </c>
      <c r="F4" s="12">
        <v>89</v>
      </c>
      <c r="G4" s="12">
        <v>79</v>
      </c>
      <c r="H4" s="12">
        <v>67</v>
      </c>
    </row>
    <row r="5" spans="1:8" x14ac:dyDescent="0.25">
      <c r="A5" s="16">
        <v>41859</v>
      </c>
      <c r="B5" t="s">
        <v>45</v>
      </c>
      <c r="C5" s="12">
        <v>83</v>
      </c>
      <c r="D5" s="12">
        <v>9</v>
      </c>
      <c r="E5" s="12">
        <v>298</v>
      </c>
      <c r="F5" s="12">
        <v>84</v>
      </c>
      <c r="G5" s="12">
        <v>65</v>
      </c>
      <c r="H5" s="12">
        <v>74</v>
      </c>
    </row>
    <row r="6" spans="1:8" x14ac:dyDescent="0.25">
      <c r="A6" s="16">
        <v>41859</v>
      </c>
      <c r="B6" t="s">
        <v>46</v>
      </c>
      <c r="C6" s="12">
        <v>81</v>
      </c>
      <c r="D6" s="12">
        <v>9</v>
      </c>
      <c r="E6" s="12">
        <v>290</v>
      </c>
      <c r="F6" s="12">
        <v>92</v>
      </c>
      <c r="G6" s="12">
        <v>57</v>
      </c>
      <c r="H6" s="12">
        <v>51</v>
      </c>
    </row>
    <row r="7" spans="1:8" x14ac:dyDescent="0.25">
      <c r="A7" s="16">
        <v>41859</v>
      </c>
      <c r="B7" t="s">
        <v>43</v>
      </c>
      <c r="C7" s="12">
        <v>90</v>
      </c>
      <c r="D7" s="12">
        <v>10</v>
      </c>
      <c r="E7" s="12">
        <v>297</v>
      </c>
      <c r="F7" s="12">
        <v>87</v>
      </c>
      <c r="G7" s="12">
        <v>67</v>
      </c>
      <c r="H7" s="12">
        <v>58</v>
      </c>
    </row>
    <row r="8" spans="1:8" x14ac:dyDescent="0.25">
      <c r="A8" s="16">
        <v>41859</v>
      </c>
      <c r="B8" t="s">
        <v>55</v>
      </c>
      <c r="C8" s="12">
        <v>97</v>
      </c>
      <c r="D8" s="12">
        <v>8</v>
      </c>
      <c r="E8" s="12">
        <v>288</v>
      </c>
      <c r="F8" s="12">
        <v>97</v>
      </c>
      <c r="G8" s="12">
        <v>77</v>
      </c>
      <c r="H8" s="12">
        <v>69</v>
      </c>
    </row>
    <row r="9" spans="1:8" x14ac:dyDescent="0.25">
      <c r="A9" s="16">
        <v>41859</v>
      </c>
      <c r="B9" t="s">
        <v>44</v>
      </c>
      <c r="C9" s="12">
        <v>83</v>
      </c>
      <c r="D9" s="12">
        <v>8</v>
      </c>
      <c r="E9" s="12">
        <v>289</v>
      </c>
      <c r="F9" s="12">
        <v>86</v>
      </c>
      <c r="G9" s="12">
        <v>69</v>
      </c>
      <c r="H9" s="12">
        <v>62</v>
      </c>
    </row>
    <row r="10" spans="1:8" x14ac:dyDescent="0.25">
      <c r="A10" s="16">
        <v>41859</v>
      </c>
      <c r="B10" t="s">
        <v>56</v>
      </c>
      <c r="C10" s="12">
        <v>97</v>
      </c>
      <c r="D10" s="12">
        <v>9</v>
      </c>
      <c r="E10" s="12">
        <v>284</v>
      </c>
      <c r="F10" s="12">
        <v>98</v>
      </c>
      <c r="G10" s="12">
        <v>56</v>
      </c>
      <c r="H10" s="12">
        <v>52</v>
      </c>
    </row>
    <row r="11" spans="1:8" x14ac:dyDescent="0.25">
      <c r="A11" s="16">
        <v>41859</v>
      </c>
      <c r="B11" t="s">
        <v>51</v>
      </c>
      <c r="C11" s="12">
        <v>83</v>
      </c>
      <c r="D11" s="12">
        <v>10</v>
      </c>
      <c r="E11" s="12">
        <v>280</v>
      </c>
      <c r="F11" s="12">
        <v>81</v>
      </c>
      <c r="G11" s="12">
        <v>59</v>
      </c>
      <c r="H11" s="12">
        <v>68</v>
      </c>
    </row>
    <row r="12" spans="1:8" x14ac:dyDescent="0.25">
      <c r="A12" s="16">
        <v>41859</v>
      </c>
      <c r="B12" t="s">
        <v>52</v>
      </c>
      <c r="C12" s="12">
        <v>94</v>
      </c>
      <c r="D12" s="12">
        <v>8</v>
      </c>
      <c r="E12" s="12">
        <v>299</v>
      </c>
      <c r="F12" s="12">
        <v>99</v>
      </c>
      <c r="G12" s="12">
        <v>64</v>
      </c>
      <c r="H12" s="12">
        <v>53</v>
      </c>
    </row>
    <row r="13" spans="1:8" x14ac:dyDescent="0.25">
      <c r="A13" s="16">
        <v>41859</v>
      </c>
      <c r="B13" t="s">
        <v>41</v>
      </c>
      <c r="C13" s="12">
        <v>87</v>
      </c>
      <c r="D13" s="12">
        <v>9</v>
      </c>
      <c r="E13" s="12">
        <v>292</v>
      </c>
      <c r="F13" s="12">
        <v>81</v>
      </c>
      <c r="G13" s="12">
        <v>75</v>
      </c>
      <c r="H13" s="12">
        <v>61</v>
      </c>
    </row>
    <row r="14" spans="1:8" x14ac:dyDescent="0.25">
      <c r="A14" s="16">
        <v>41859</v>
      </c>
      <c r="B14" t="s">
        <v>40</v>
      </c>
      <c r="C14" s="12">
        <v>96</v>
      </c>
      <c r="D14" s="12">
        <v>10</v>
      </c>
      <c r="E14" s="12">
        <v>292</v>
      </c>
      <c r="F14" s="12">
        <v>83</v>
      </c>
      <c r="G14" s="12">
        <v>68</v>
      </c>
      <c r="H14" s="12">
        <v>61</v>
      </c>
    </row>
    <row r="15" spans="1:8" x14ac:dyDescent="0.25">
      <c r="A15" s="16">
        <v>41859</v>
      </c>
      <c r="B15" t="s">
        <v>48</v>
      </c>
      <c r="C15" s="12">
        <v>95</v>
      </c>
      <c r="D15" s="12">
        <v>10</v>
      </c>
      <c r="E15" s="12">
        <v>293</v>
      </c>
      <c r="F15" s="12">
        <v>98</v>
      </c>
      <c r="G15" s="12">
        <v>70</v>
      </c>
      <c r="H15" s="12">
        <v>60</v>
      </c>
    </row>
    <row r="16" spans="1:8" x14ac:dyDescent="0.25">
      <c r="A16" s="16">
        <v>41859</v>
      </c>
      <c r="B16" t="s">
        <v>47</v>
      </c>
      <c r="C16" s="12">
        <v>91</v>
      </c>
      <c r="D16" s="12">
        <v>9</v>
      </c>
      <c r="E16" s="12">
        <v>280</v>
      </c>
      <c r="F16" s="12">
        <v>91</v>
      </c>
      <c r="G16" s="12">
        <v>58</v>
      </c>
      <c r="H16" s="12">
        <v>72</v>
      </c>
    </row>
    <row r="17" spans="1:8" x14ac:dyDescent="0.25">
      <c r="A17" s="16">
        <v>41859</v>
      </c>
      <c r="B17" t="s">
        <v>54</v>
      </c>
      <c r="C17" s="12">
        <v>91</v>
      </c>
      <c r="D17" s="12">
        <v>10</v>
      </c>
      <c r="E17" s="12">
        <v>299</v>
      </c>
      <c r="F17" s="12">
        <v>92</v>
      </c>
      <c r="G17" s="12">
        <v>70</v>
      </c>
      <c r="H17" s="12">
        <v>50</v>
      </c>
    </row>
    <row r="18" spans="1:8" x14ac:dyDescent="0.25">
      <c r="A18" s="16">
        <v>41859</v>
      </c>
      <c r="B18" t="s">
        <v>37</v>
      </c>
      <c r="C18" s="12">
        <v>88</v>
      </c>
      <c r="D18" s="12">
        <v>9</v>
      </c>
      <c r="E18" s="12">
        <v>298</v>
      </c>
      <c r="F18" s="12">
        <v>89</v>
      </c>
      <c r="G18" s="12">
        <v>59</v>
      </c>
      <c r="H18" s="12">
        <v>63</v>
      </c>
    </row>
    <row r="19" spans="1:8" x14ac:dyDescent="0.25">
      <c r="A19" s="16">
        <v>41859</v>
      </c>
      <c r="B19" t="s">
        <v>42</v>
      </c>
      <c r="C19" s="12">
        <v>98</v>
      </c>
      <c r="D19" s="12">
        <v>9</v>
      </c>
      <c r="E19" s="12">
        <v>288</v>
      </c>
      <c r="F19" s="12">
        <v>91</v>
      </c>
      <c r="G19" s="12">
        <v>71</v>
      </c>
      <c r="H19" s="12">
        <v>59</v>
      </c>
    </row>
    <row r="20" spans="1:8" x14ac:dyDescent="0.25">
      <c r="A20" s="16">
        <v>41859</v>
      </c>
      <c r="B20" t="s">
        <v>50</v>
      </c>
      <c r="C20" s="12">
        <v>88</v>
      </c>
      <c r="D20" s="12">
        <v>8</v>
      </c>
      <c r="E20" s="12">
        <v>297</v>
      </c>
      <c r="F20" s="12">
        <v>93</v>
      </c>
      <c r="G20" s="12">
        <v>64</v>
      </c>
      <c r="H20" s="12">
        <v>74</v>
      </c>
    </row>
    <row r="21" spans="1:8" x14ac:dyDescent="0.25">
      <c r="A21" s="16">
        <v>41859</v>
      </c>
      <c r="B21" t="s">
        <v>49</v>
      </c>
      <c r="C21" s="12">
        <v>87</v>
      </c>
      <c r="D21" s="12">
        <v>9</v>
      </c>
      <c r="E21" s="12">
        <v>290</v>
      </c>
      <c r="F21" s="12">
        <v>85</v>
      </c>
      <c r="G21" s="12">
        <v>53</v>
      </c>
      <c r="H21" s="12">
        <v>73</v>
      </c>
    </row>
    <row r="22" spans="1:8" x14ac:dyDescent="0.25">
      <c r="A22" s="16">
        <v>41860</v>
      </c>
      <c r="B22" t="s">
        <v>38</v>
      </c>
      <c r="C22" s="12">
        <v>100</v>
      </c>
      <c r="D22" s="12">
        <v>9</v>
      </c>
      <c r="E22" s="12">
        <v>284</v>
      </c>
      <c r="F22" s="12">
        <v>98</v>
      </c>
      <c r="G22" s="12">
        <v>59</v>
      </c>
      <c r="H22" s="12">
        <v>53</v>
      </c>
    </row>
    <row r="23" spans="1:8" x14ac:dyDescent="0.25">
      <c r="A23" s="16">
        <v>41860</v>
      </c>
      <c r="B23" t="s">
        <v>53</v>
      </c>
      <c r="C23" s="12">
        <v>90</v>
      </c>
      <c r="D23" s="12">
        <v>10</v>
      </c>
      <c r="E23" s="12">
        <v>296</v>
      </c>
      <c r="F23" s="12">
        <v>91</v>
      </c>
      <c r="G23" s="12">
        <v>80</v>
      </c>
      <c r="H23" s="12">
        <v>65</v>
      </c>
    </row>
    <row r="24" spans="1:8" x14ac:dyDescent="0.25">
      <c r="A24" s="16">
        <v>41860</v>
      </c>
      <c r="B24" t="s">
        <v>39</v>
      </c>
      <c r="C24" s="12">
        <v>99</v>
      </c>
      <c r="D24" s="12">
        <v>10</v>
      </c>
      <c r="E24" s="12">
        <v>292</v>
      </c>
      <c r="F24" s="12">
        <v>88</v>
      </c>
      <c r="G24" s="12">
        <v>55</v>
      </c>
      <c r="H24" s="12">
        <v>52</v>
      </c>
    </row>
    <row r="25" spans="1:8" x14ac:dyDescent="0.25">
      <c r="A25" s="16">
        <v>41860</v>
      </c>
      <c r="B25" t="s">
        <v>45</v>
      </c>
      <c r="C25" s="12">
        <v>81</v>
      </c>
      <c r="D25" s="12">
        <v>8</v>
      </c>
      <c r="E25" s="12">
        <v>294</v>
      </c>
      <c r="F25" s="12">
        <v>80</v>
      </c>
      <c r="G25" s="12">
        <v>54</v>
      </c>
      <c r="H25" s="12">
        <v>64</v>
      </c>
    </row>
    <row r="26" spans="1:8" x14ac:dyDescent="0.25">
      <c r="A26" s="16">
        <v>41860</v>
      </c>
      <c r="B26" t="s">
        <v>46</v>
      </c>
      <c r="C26" s="12">
        <v>98</v>
      </c>
      <c r="D26" s="12">
        <v>9</v>
      </c>
      <c r="E26" s="12">
        <v>287</v>
      </c>
      <c r="F26" s="12">
        <v>100</v>
      </c>
      <c r="G26" s="12">
        <v>51</v>
      </c>
      <c r="H26" s="12">
        <v>61</v>
      </c>
    </row>
    <row r="27" spans="1:8" x14ac:dyDescent="0.25">
      <c r="A27" s="16">
        <v>41860</v>
      </c>
      <c r="B27" t="s">
        <v>43</v>
      </c>
      <c r="C27" s="12">
        <v>88</v>
      </c>
      <c r="D27" s="12">
        <v>9</v>
      </c>
      <c r="E27" s="12">
        <v>298</v>
      </c>
      <c r="F27" s="12">
        <v>89</v>
      </c>
      <c r="G27" s="12">
        <v>61</v>
      </c>
      <c r="H27" s="12">
        <v>56</v>
      </c>
    </row>
    <row r="28" spans="1:8" x14ac:dyDescent="0.25">
      <c r="A28" s="16">
        <v>41860</v>
      </c>
      <c r="B28" t="s">
        <v>55</v>
      </c>
      <c r="C28" s="12">
        <v>91</v>
      </c>
      <c r="D28" s="12">
        <v>9</v>
      </c>
      <c r="E28" s="12">
        <v>288</v>
      </c>
      <c r="F28" s="12">
        <v>100</v>
      </c>
      <c r="G28" s="12">
        <v>79</v>
      </c>
      <c r="H28" s="12">
        <v>63</v>
      </c>
    </row>
    <row r="29" spans="1:8" x14ac:dyDescent="0.25">
      <c r="A29" s="16">
        <v>41860</v>
      </c>
      <c r="B29" t="s">
        <v>44</v>
      </c>
      <c r="C29" s="12">
        <v>82</v>
      </c>
      <c r="D29" s="12">
        <v>9</v>
      </c>
      <c r="E29" s="12">
        <v>280</v>
      </c>
      <c r="F29" s="12">
        <v>82</v>
      </c>
      <c r="G29" s="12">
        <v>54</v>
      </c>
      <c r="H29" s="12">
        <v>65</v>
      </c>
    </row>
    <row r="30" spans="1:8" x14ac:dyDescent="0.25">
      <c r="A30" s="16">
        <v>41860</v>
      </c>
      <c r="B30" t="s">
        <v>56</v>
      </c>
      <c r="C30" s="12">
        <v>92</v>
      </c>
      <c r="D30" s="12">
        <v>9</v>
      </c>
      <c r="E30" s="12">
        <v>288</v>
      </c>
      <c r="F30" s="12">
        <v>82</v>
      </c>
      <c r="G30" s="12">
        <v>61</v>
      </c>
      <c r="H30" s="12">
        <v>59</v>
      </c>
    </row>
    <row r="31" spans="1:8" x14ac:dyDescent="0.25">
      <c r="A31" s="16">
        <v>41860</v>
      </c>
      <c r="B31" t="s">
        <v>51</v>
      </c>
      <c r="C31" s="12">
        <v>88</v>
      </c>
      <c r="D31" s="12">
        <v>10</v>
      </c>
      <c r="E31" s="12">
        <v>290</v>
      </c>
      <c r="F31" s="12">
        <v>87</v>
      </c>
      <c r="G31" s="12">
        <v>79</v>
      </c>
      <c r="H31" s="12">
        <v>78</v>
      </c>
    </row>
    <row r="32" spans="1:8" x14ac:dyDescent="0.25">
      <c r="A32" s="16">
        <v>41860</v>
      </c>
      <c r="B32" t="s">
        <v>52</v>
      </c>
      <c r="C32" s="12">
        <v>88</v>
      </c>
      <c r="D32" s="12">
        <v>9</v>
      </c>
      <c r="E32" s="12">
        <v>280</v>
      </c>
      <c r="F32" s="12">
        <v>89</v>
      </c>
      <c r="G32" s="12">
        <v>68</v>
      </c>
      <c r="H32" s="12">
        <v>71</v>
      </c>
    </row>
    <row r="33" spans="1:8" x14ac:dyDescent="0.25">
      <c r="A33" s="16">
        <v>41860</v>
      </c>
      <c r="B33" t="s">
        <v>41</v>
      </c>
      <c r="C33" s="12">
        <v>89</v>
      </c>
      <c r="D33" s="12">
        <v>8</v>
      </c>
      <c r="E33" s="12">
        <v>300</v>
      </c>
      <c r="F33" s="12">
        <v>99</v>
      </c>
      <c r="G33" s="12">
        <v>61</v>
      </c>
      <c r="H33" s="12">
        <v>78</v>
      </c>
    </row>
    <row r="34" spans="1:8" x14ac:dyDescent="0.25">
      <c r="A34" s="16">
        <v>41860</v>
      </c>
      <c r="B34" t="s">
        <v>40</v>
      </c>
      <c r="C34" s="12">
        <v>100</v>
      </c>
      <c r="D34" s="12">
        <v>10</v>
      </c>
      <c r="E34" s="12">
        <v>294</v>
      </c>
      <c r="F34" s="12">
        <v>91</v>
      </c>
      <c r="G34" s="12">
        <v>53</v>
      </c>
      <c r="H34" s="12">
        <v>50</v>
      </c>
    </row>
    <row r="35" spans="1:8" x14ac:dyDescent="0.25">
      <c r="A35" s="16">
        <v>41860</v>
      </c>
      <c r="B35" t="s">
        <v>48</v>
      </c>
      <c r="C35" s="12">
        <v>100</v>
      </c>
      <c r="D35" s="12">
        <v>10</v>
      </c>
      <c r="E35" s="12">
        <v>288</v>
      </c>
      <c r="F35" s="12">
        <v>99</v>
      </c>
      <c r="G35" s="12">
        <v>69</v>
      </c>
      <c r="H35" s="12">
        <v>66</v>
      </c>
    </row>
    <row r="36" spans="1:8" x14ac:dyDescent="0.25">
      <c r="A36" s="16">
        <v>41860</v>
      </c>
      <c r="B36" t="s">
        <v>47</v>
      </c>
      <c r="C36" s="12">
        <v>83</v>
      </c>
      <c r="D36" s="12">
        <v>8</v>
      </c>
      <c r="E36" s="12">
        <v>284</v>
      </c>
      <c r="F36" s="12">
        <v>84</v>
      </c>
      <c r="G36" s="12">
        <v>57</v>
      </c>
      <c r="H36" s="12">
        <v>60</v>
      </c>
    </row>
    <row r="37" spans="1:8" x14ac:dyDescent="0.25">
      <c r="A37" s="16">
        <v>41860</v>
      </c>
      <c r="B37" t="s">
        <v>54</v>
      </c>
      <c r="C37" s="12">
        <v>87</v>
      </c>
      <c r="D37" s="12">
        <v>8</v>
      </c>
      <c r="E37" s="12">
        <v>298</v>
      </c>
      <c r="F37" s="12">
        <v>87</v>
      </c>
      <c r="G37" s="12">
        <v>77</v>
      </c>
      <c r="H37" s="12">
        <v>59</v>
      </c>
    </row>
    <row r="38" spans="1:8" x14ac:dyDescent="0.25">
      <c r="A38" s="16">
        <v>41860</v>
      </c>
      <c r="B38" t="s">
        <v>37</v>
      </c>
      <c r="C38" s="12">
        <v>92</v>
      </c>
      <c r="D38" s="12">
        <v>9</v>
      </c>
      <c r="E38" s="12">
        <v>283</v>
      </c>
      <c r="F38" s="12">
        <v>81</v>
      </c>
      <c r="G38" s="12">
        <v>69</v>
      </c>
      <c r="H38" s="12">
        <v>63</v>
      </c>
    </row>
    <row r="39" spans="1:8" x14ac:dyDescent="0.25">
      <c r="A39" s="16">
        <v>41860</v>
      </c>
      <c r="B39" t="s">
        <v>42</v>
      </c>
      <c r="C39" s="12">
        <v>87</v>
      </c>
      <c r="D39" s="12">
        <v>8</v>
      </c>
      <c r="E39" s="12">
        <v>299</v>
      </c>
      <c r="F39" s="12">
        <v>81</v>
      </c>
      <c r="G39" s="12">
        <v>61</v>
      </c>
      <c r="H39" s="12">
        <v>79</v>
      </c>
    </row>
    <row r="40" spans="1:8" x14ac:dyDescent="0.25">
      <c r="A40" s="16">
        <v>41860</v>
      </c>
      <c r="B40" t="s">
        <v>50</v>
      </c>
      <c r="C40" s="12">
        <v>94</v>
      </c>
      <c r="D40" s="12">
        <v>8</v>
      </c>
      <c r="E40" s="12">
        <v>282</v>
      </c>
      <c r="F40" s="12">
        <v>80</v>
      </c>
      <c r="G40" s="12">
        <v>62</v>
      </c>
      <c r="H40" s="12">
        <v>58</v>
      </c>
    </row>
    <row r="41" spans="1:8" x14ac:dyDescent="0.25">
      <c r="A41" s="16">
        <v>41860</v>
      </c>
      <c r="B41" t="s">
        <v>49</v>
      </c>
      <c r="C41" s="12">
        <v>98</v>
      </c>
      <c r="D41" s="12">
        <v>9</v>
      </c>
      <c r="E41" s="12">
        <v>280</v>
      </c>
      <c r="F41" s="12">
        <v>85</v>
      </c>
      <c r="G41" s="12">
        <v>60</v>
      </c>
      <c r="H41" s="12">
        <v>73</v>
      </c>
    </row>
    <row r="42" spans="1:8" x14ac:dyDescent="0.25">
      <c r="A42" s="16">
        <v>41861</v>
      </c>
      <c r="B42" t="s">
        <v>38</v>
      </c>
      <c r="C42" s="12">
        <v>89</v>
      </c>
      <c r="D42" s="12">
        <v>10</v>
      </c>
      <c r="E42" s="12">
        <v>295</v>
      </c>
      <c r="F42" s="12">
        <v>86</v>
      </c>
      <c r="G42" s="12">
        <v>75</v>
      </c>
      <c r="H42" s="12">
        <v>52</v>
      </c>
    </row>
    <row r="43" spans="1:8" x14ac:dyDescent="0.25">
      <c r="A43" s="16">
        <v>41861</v>
      </c>
      <c r="B43" t="s">
        <v>53</v>
      </c>
      <c r="C43" s="12">
        <v>85</v>
      </c>
      <c r="D43" s="12">
        <v>9</v>
      </c>
      <c r="E43" s="12">
        <v>285</v>
      </c>
      <c r="F43" s="12">
        <v>99</v>
      </c>
      <c r="G43" s="12">
        <v>53</v>
      </c>
      <c r="H43" s="12">
        <v>67</v>
      </c>
    </row>
    <row r="44" spans="1:8" x14ac:dyDescent="0.25">
      <c r="A44" s="16">
        <v>41861</v>
      </c>
      <c r="B44" t="s">
        <v>39</v>
      </c>
      <c r="C44" s="12">
        <v>82</v>
      </c>
      <c r="D44" s="12">
        <v>10</v>
      </c>
      <c r="E44" s="12">
        <v>294</v>
      </c>
      <c r="F44" s="12">
        <v>80</v>
      </c>
      <c r="G44" s="12">
        <v>56</v>
      </c>
      <c r="H44" s="12">
        <v>50</v>
      </c>
    </row>
    <row r="45" spans="1:8" x14ac:dyDescent="0.25">
      <c r="A45" s="16">
        <v>41861</v>
      </c>
      <c r="B45" t="s">
        <v>45</v>
      </c>
      <c r="C45" s="12">
        <v>89</v>
      </c>
      <c r="D45" s="12">
        <v>10</v>
      </c>
      <c r="E45" s="12">
        <v>281</v>
      </c>
      <c r="F45" s="12">
        <v>97</v>
      </c>
      <c r="G45" s="12">
        <v>79</v>
      </c>
      <c r="H45" s="12">
        <v>71</v>
      </c>
    </row>
    <row r="46" spans="1:8" x14ac:dyDescent="0.25">
      <c r="A46" s="16">
        <v>41861</v>
      </c>
      <c r="B46" t="s">
        <v>46</v>
      </c>
      <c r="C46" s="12">
        <v>83</v>
      </c>
      <c r="D46" s="12">
        <v>8</v>
      </c>
      <c r="E46" s="12">
        <v>282</v>
      </c>
      <c r="F46" s="12">
        <v>82</v>
      </c>
      <c r="G46" s="12">
        <v>62</v>
      </c>
      <c r="H46" s="12">
        <v>69</v>
      </c>
    </row>
    <row r="47" spans="1:8" x14ac:dyDescent="0.25">
      <c r="A47" s="16">
        <v>41861</v>
      </c>
      <c r="B47" t="s">
        <v>43</v>
      </c>
      <c r="C47" s="12">
        <v>85</v>
      </c>
      <c r="D47" s="12">
        <v>8</v>
      </c>
      <c r="E47" s="12">
        <v>299</v>
      </c>
      <c r="F47" s="12">
        <v>89</v>
      </c>
      <c r="G47" s="12">
        <v>52</v>
      </c>
      <c r="H47" s="12">
        <v>58</v>
      </c>
    </row>
    <row r="48" spans="1:8" x14ac:dyDescent="0.25">
      <c r="A48" s="16">
        <v>41861</v>
      </c>
      <c r="B48" t="s">
        <v>55</v>
      </c>
      <c r="C48" s="12">
        <v>92</v>
      </c>
      <c r="D48" s="12">
        <v>8</v>
      </c>
      <c r="E48" s="12">
        <v>300</v>
      </c>
      <c r="F48" s="12">
        <v>80</v>
      </c>
      <c r="G48" s="12">
        <v>78</v>
      </c>
      <c r="H48" s="12">
        <v>74</v>
      </c>
    </row>
    <row r="49" spans="1:8" x14ac:dyDescent="0.25">
      <c r="A49" s="16">
        <v>41861</v>
      </c>
      <c r="B49" t="s">
        <v>44</v>
      </c>
      <c r="C49" s="12">
        <v>89</v>
      </c>
      <c r="D49" s="12">
        <v>9</v>
      </c>
      <c r="E49" s="12">
        <v>286</v>
      </c>
      <c r="F49" s="12">
        <v>81</v>
      </c>
      <c r="G49" s="12">
        <v>60</v>
      </c>
      <c r="H49" s="12">
        <v>50</v>
      </c>
    </row>
    <row r="50" spans="1:8" x14ac:dyDescent="0.25">
      <c r="A50" s="16">
        <v>41861</v>
      </c>
      <c r="B50" t="s">
        <v>56</v>
      </c>
      <c r="C50" s="12">
        <v>91</v>
      </c>
      <c r="D50" s="12">
        <v>10</v>
      </c>
      <c r="E50" s="12">
        <v>290</v>
      </c>
      <c r="F50" s="12">
        <v>90</v>
      </c>
      <c r="G50" s="12">
        <v>53</v>
      </c>
      <c r="H50" s="12">
        <v>51</v>
      </c>
    </row>
    <row r="51" spans="1:8" x14ac:dyDescent="0.25">
      <c r="A51" s="16">
        <v>41861</v>
      </c>
      <c r="B51" t="s">
        <v>51</v>
      </c>
      <c r="C51" s="12">
        <v>85</v>
      </c>
      <c r="D51" s="12">
        <v>8</v>
      </c>
      <c r="E51" s="12">
        <v>298</v>
      </c>
      <c r="F51" s="12">
        <v>80</v>
      </c>
      <c r="G51" s="12">
        <v>55</v>
      </c>
      <c r="H51" s="12">
        <v>75</v>
      </c>
    </row>
    <row r="52" spans="1:8" x14ac:dyDescent="0.25">
      <c r="A52" s="16">
        <v>41861</v>
      </c>
      <c r="B52" t="s">
        <v>52</v>
      </c>
      <c r="C52" s="12">
        <v>84</v>
      </c>
      <c r="D52" s="12">
        <v>9</v>
      </c>
      <c r="E52" s="12">
        <v>286</v>
      </c>
      <c r="F52" s="12">
        <v>90</v>
      </c>
      <c r="G52" s="12">
        <v>79</v>
      </c>
      <c r="H52" s="12">
        <v>70</v>
      </c>
    </row>
    <row r="53" spans="1:8" x14ac:dyDescent="0.25">
      <c r="A53" s="16">
        <v>41861</v>
      </c>
      <c r="B53" t="s">
        <v>41</v>
      </c>
      <c r="C53" s="12">
        <v>88</v>
      </c>
      <c r="D53" s="12">
        <v>9</v>
      </c>
      <c r="E53" s="12">
        <v>284</v>
      </c>
      <c r="F53" s="12">
        <v>84</v>
      </c>
      <c r="G53" s="12">
        <v>58</v>
      </c>
      <c r="H53" s="12">
        <v>54</v>
      </c>
    </row>
    <row r="54" spans="1:8" x14ac:dyDescent="0.25">
      <c r="A54" s="16">
        <v>41861</v>
      </c>
      <c r="B54" t="s">
        <v>40</v>
      </c>
      <c r="C54" s="12">
        <v>87</v>
      </c>
      <c r="D54" s="12">
        <v>8</v>
      </c>
      <c r="E54" s="12">
        <v>288</v>
      </c>
      <c r="F54" s="12">
        <v>92</v>
      </c>
      <c r="G54" s="12">
        <v>76</v>
      </c>
      <c r="H54" s="12">
        <v>64</v>
      </c>
    </row>
    <row r="55" spans="1:8" x14ac:dyDescent="0.25">
      <c r="A55" s="16">
        <v>41861</v>
      </c>
      <c r="B55" t="s">
        <v>48</v>
      </c>
      <c r="C55" s="12">
        <v>98</v>
      </c>
      <c r="D55" s="12">
        <v>9</v>
      </c>
      <c r="E55" s="12">
        <v>297</v>
      </c>
      <c r="F55" s="12">
        <v>98</v>
      </c>
      <c r="G55" s="12">
        <v>80</v>
      </c>
      <c r="H55" s="12">
        <v>80</v>
      </c>
    </row>
    <row r="56" spans="1:8" x14ac:dyDescent="0.25">
      <c r="A56" s="16">
        <v>41861</v>
      </c>
      <c r="B56" t="s">
        <v>47</v>
      </c>
      <c r="C56" s="12">
        <v>88</v>
      </c>
      <c r="D56" s="12">
        <v>9</v>
      </c>
      <c r="E56" s="12">
        <v>294</v>
      </c>
      <c r="F56" s="12">
        <v>93</v>
      </c>
      <c r="G56" s="12">
        <v>73</v>
      </c>
      <c r="H56" s="12">
        <v>62</v>
      </c>
    </row>
    <row r="57" spans="1:8" x14ac:dyDescent="0.25">
      <c r="A57" s="16">
        <v>41861</v>
      </c>
      <c r="B57" t="s">
        <v>54</v>
      </c>
      <c r="C57" s="12">
        <v>95</v>
      </c>
      <c r="D57" s="12">
        <v>10</v>
      </c>
      <c r="E57" s="12">
        <v>298</v>
      </c>
      <c r="F57" s="12">
        <v>98</v>
      </c>
      <c r="G57" s="12">
        <v>67</v>
      </c>
      <c r="H57" s="12">
        <v>58</v>
      </c>
    </row>
    <row r="58" spans="1:8" x14ac:dyDescent="0.25">
      <c r="A58" s="16">
        <v>41861</v>
      </c>
      <c r="B58" t="s">
        <v>37</v>
      </c>
      <c r="C58" s="12">
        <v>93</v>
      </c>
      <c r="D58" s="12">
        <v>10</v>
      </c>
      <c r="E58" s="12">
        <v>286</v>
      </c>
      <c r="F58" s="12">
        <v>86</v>
      </c>
      <c r="G58" s="12">
        <v>71</v>
      </c>
      <c r="H58" s="12">
        <v>72</v>
      </c>
    </row>
    <row r="59" spans="1:8" x14ac:dyDescent="0.25">
      <c r="A59" s="16">
        <v>41861</v>
      </c>
      <c r="B59" t="s">
        <v>42</v>
      </c>
      <c r="C59" s="12">
        <v>81</v>
      </c>
      <c r="D59" s="12">
        <v>8</v>
      </c>
      <c r="E59" s="12">
        <v>295</v>
      </c>
      <c r="F59" s="12">
        <v>87</v>
      </c>
      <c r="G59" s="12">
        <v>72</v>
      </c>
      <c r="H59" s="12">
        <v>78</v>
      </c>
    </row>
    <row r="60" spans="1:8" x14ac:dyDescent="0.25">
      <c r="A60" s="16">
        <v>41861</v>
      </c>
      <c r="B60" t="s">
        <v>50</v>
      </c>
      <c r="C60" s="12">
        <v>81</v>
      </c>
      <c r="D60" s="12">
        <v>8</v>
      </c>
      <c r="E60" s="12">
        <v>287</v>
      </c>
      <c r="F60" s="12">
        <v>89</v>
      </c>
      <c r="G60" s="12">
        <v>61</v>
      </c>
      <c r="H60" s="12">
        <v>66</v>
      </c>
    </row>
    <row r="61" spans="1:8" x14ac:dyDescent="0.25">
      <c r="A61" s="16">
        <v>41861</v>
      </c>
      <c r="B61" t="s">
        <v>49</v>
      </c>
      <c r="C61" s="12">
        <v>92</v>
      </c>
      <c r="D61" s="12">
        <v>8</v>
      </c>
      <c r="E61" s="12">
        <v>292</v>
      </c>
      <c r="F61" s="12">
        <v>86</v>
      </c>
      <c r="G61" s="12">
        <v>80</v>
      </c>
      <c r="H61" s="12">
        <v>77</v>
      </c>
    </row>
    <row r="62" spans="1:8" x14ac:dyDescent="0.25">
      <c r="A62" s="16">
        <v>41862</v>
      </c>
      <c r="B62" t="s">
        <v>38</v>
      </c>
      <c r="C62" s="12">
        <v>99</v>
      </c>
      <c r="D62" s="12">
        <v>10</v>
      </c>
      <c r="E62" s="12">
        <v>288</v>
      </c>
      <c r="F62" s="12">
        <v>87</v>
      </c>
      <c r="G62" s="12">
        <v>68</v>
      </c>
      <c r="H62" s="12">
        <v>68</v>
      </c>
    </row>
    <row r="63" spans="1:8" x14ac:dyDescent="0.25">
      <c r="A63" s="16">
        <v>41862</v>
      </c>
      <c r="B63" t="s">
        <v>53</v>
      </c>
      <c r="C63" s="12">
        <v>84</v>
      </c>
      <c r="D63" s="12">
        <v>10</v>
      </c>
      <c r="E63" s="12">
        <v>298</v>
      </c>
      <c r="F63" s="12">
        <v>85</v>
      </c>
      <c r="G63" s="12">
        <v>76</v>
      </c>
      <c r="H63" s="12">
        <v>64</v>
      </c>
    </row>
    <row r="64" spans="1:8" x14ac:dyDescent="0.25">
      <c r="A64" s="16">
        <v>41862</v>
      </c>
      <c r="B64" t="s">
        <v>39</v>
      </c>
      <c r="C64" s="12">
        <v>81</v>
      </c>
      <c r="D64" s="12">
        <v>9</v>
      </c>
      <c r="E64" s="12">
        <v>300</v>
      </c>
      <c r="F64" s="12">
        <v>80</v>
      </c>
      <c r="G64" s="12">
        <v>72</v>
      </c>
      <c r="H64" s="12">
        <v>66</v>
      </c>
    </row>
    <row r="65" spans="1:8" x14ac:dyDescent="0.25">
      <c r="A65" s="16">
        <v>41862</v>
      </c>
      <c r="B65" t="s">
        <v>45</v>
      </c>
      <c r="C65" s="12">
        <v>81</v>
      </c>
      <c r="D65" s="12">
        <v>9</v>
      </c>
      <c r="E65" s="12">
        <v>298</v>
      </c>
      <c r="F65" s="12">
        <v>99</v>
      </c>
      <c r="G65" s="12">
        <v>75</v>
      </c>
      <c r="H65" s="12">
        <v>61</v>
      </c>
    </row>
    <row r="66" spans="1:8" x14ac:dyDescent="0.25">
      <c r="A66" s="16">
        <v>41862</v>
      </c>
      <c r="B66" t="s">
        <v>46</v>
      </c>
      <c r="C66" s="12">
        <v>91</v>
      </c>
      <c r="D66" s="12">
        <v>10</v>
      </c>
      <c r="E66" s="12">
        <v>287</v>
      </c>
      <c r="F66" s="12">
        <v>80</v>
      </c>
      <c r="G66" s="12">
        <v>73</v>
      </c>
      <c r="H66" s="12">
        <v>64</v>
      </c>
    </row>
    <row r="67" spans="1:8" x14ac:dyDescent="0.25">
      <c r="A67" s="16">
        <v>41862</v>
      </c>
      <c r="B67" t="s">
        <v>43</v>
      </c>
      <c r="C67" s="12">
        <v>87</v>
      </c>
      <c r="D67" s="12">
        <v>8</v>
      </c>
      <c r="E67" s="12">
        <v>297</v>
      </c>
      <c r="F67" s="12">
        <v>91</v>
      </c>
      <c r="G67" s="12">
        <v>56</v>
      </c>
      <c r="H67" s="12">
        <v>56</v>
      </c>
    </row>
    <row r="68" spans="1:8" x14ac:dyDescent="0.25">
      <c r="A68" s="16">
        <v>41862</v>
      </c>
      <c r="B68" t="s">
        <v>55</v>
      </c>
      <c r="C68" s="12">
        <v>89</v>
      </c>
      <c r="D68" s="12">
        <v>8</v>
      </c>
      <c r="E68" s="12">
        <v>289</v>
      </c>
      <c r="F68" s="12">
        <v>85</v>
      </c>
      <c r="G68" s="12">
        <v>60</v>
      </c>
      <c r="H68" s="12">
        <v>75</v>
      </c>
    </row>
    <row r="69" spans="1:8" x14ac:dyDescent="0.25">
      <c r="A69" s="16">
        <v>41862</v>
      </c>
      <c r="B69" t="s">
        <v>44</v>
      </c>
      <c r="C69" s="12">
        <v>96</v>
      </c>
      <c r="D69" s="12">
        <v>9</v>
      </c>
      <c r="E69" s="12">
        <v>295</v>
      </c>
      <c r="F69" s="12">
        <v>91</v>
      </c>
      <c r="G69" s="12">
        <v>53</v>
      </c>
      <c r="H69" s="12">
        <v>66</v>
      </c>
    </row>
    <row r="70" spans="1:8" x14ac:dyDescent="0.25">
      <c r="A70" s="16">
        <v>41862</v>
      </c>
      <c r="B70" t="s">
        <v>56</v>
      </c>
      <c r="C70" s="12">
        <v>81</v>
      </c>
      <c r="D70" s="12">
        <v>8</v>
      </c>
      <c r="E70" s="12">
        <v>280</v>
      </c>
      <c r="F70" s="12">
        <v>82</v>
      </c>
      <c r="G70" s="12">
        <v>67</v>
      </c>
      <c r="H70" s="12">
        <v>78</v>
      </c>
    </row>
    <row r="71" spans="1:8" x14ac:dyDescent="0.25">
      <c r="A71" s="16">
        <v>41862</v>
      </c>
      <c r="B71" t="s">
        <v>51</v>
      </c>
      <c r="C71" s="12">
        <v>95</v>
      </c>
      <c r="D71" s="12">
        <v>9</v>
      </c>
      <c r="E71" s="12">
        <v>281</v>
      </c>
      <c r="F71" s="12">
        <v>81</v>
      </c>
      <c r="G71" s="12">
        <v>59</v>
      </c>
      <c r="H71" s="12">
        <v>60</v>
      </c>
    </row>
    <row r="72" spans="1:8" x14ac:dyDescent="0.25">
      <c r="A72" s="16">
        <v>41862</v>
      </c>
      <c r="B72" t="s">
        <v>52</v>
      </c>
      <c r="C72" s="12">
        <v>88</v>
      </c>
      <c r="D72" s="12">
        <v>9</v>
      </c>
      <c r="E72" s="12">
        <v>289</v>
      </c>
      <c r="F72" s="12">
        <v>99</v>
      </c>
      <c r="G72" s="12">
        <v>79</v>
      </c>
      <c r="H72" s="12">
        <v>51</v>
      </c>
    </row>
    <row r="73" spans="1:8" x14ac:dyDescent="0.25">
      <c r="A73" s="16">
        <v>41862</v>
      </c>
      <c r="B73" t="s">
        <v>41</v>
      </c>
      <c r="C73" s="12">
        <v>84</v>
      </c>
      <c r="D73" s="12">
        <v>10</v>
      </c>
      <c r="E73" s="12">
        <v>300</v>
      </c>
      <c r="F73" s="12">
        <v>92</v>
      </c>
      <c r="G73" s="12">
        <v>75</v>
      </c>
      <c r="H73" s="12">
        <v>64</v>
      </c>
    </row>
    <row r="74" spans="1:8" x14ac:dyDescent="0.25">
      <c r="A74" s="16">
        <v>41862</v>
      </c>
      <c r="B74" t="s">
        <v>40</v>
      </c>
      <c r="C74" s="12">
        <v>86</v>
      </c>
      <c r="D74" s="12">
        <v>9</v>
      </c>
      <c r="E74" s="12">
        <v>298</v>
      </c>
      <c r="F74" s="12">
        <v>85</v>
      </c>
      <c r="G74" s="12">
        <v>54</v>
      </c>
      <c r="H74" s="12">
        <v>76</v>
      </c>
    </row>
    <row r="75" spans="1:8" x14ac:dyDescent="0.25">
      <c r="A75" s="16">
        <v>41862</v>
      </c>
      <c r="B75" t="s">
        <v>48</v>
      </c>
      <c r="C75" s="12">
        <v>80</v>
      </c>
      <c r="D75" s="12">
        <v>8</v>
      </c>
      <c r="E75" s="12">
        <v>282</v>
      </c>
      <c r="F75" s="12">
        <v>91</v>
      </c>
      <c r="G75" s="12">
        <v>50</v>
      </c>
      <c r="H75" s="12">
        <v>51</v>
      </c>
    </row>
    <row r="76" spans="1:8" x14ac:dyDescent="0.25">
      <c r="A76" s="16">
        <v>41862</v>
      </c>
      <c r="B76" t="s">
        <v>47</v>
      </c>
      <c r="C76" s="12">
        <v>98</v>
      </c>
      <c r="D76" s="12">
        <v>8</v>
      </c>
      <c r="E76" s="12">
        <v>289</v>
      </c>
      <c r="F76" s="12">
        <v>94</v>
      </c>
      <c r="G76" s="12">
        <v>59</v>
      </c>
      <c r="H76" s="12">
        <v>62</v>
      </c>
    </row>
    <row r="77" spans="1:8" x14ac:dyDescent="0.25">
      <c r="A77" s="16">
        <v>41862</v>
      </c>
      <c r="B77" t="s">
        <v>54</v>
      </c>
      <c r="C77" s="12">
        <v>85</v>
      </c>
      <c r="D77" s="12">
        <v>10</v>
      </c>
      <c r="E77" s="12">
        <v>281</v>
      </c>
      <c r="F77" s="12">
        <v>89</v>
      </c>
      <c r="G77" s="12">
        <v>75</v>
      </c>
      <c r="H77" s="12">
        <v>51</v>
      </c>
    </row>
    <row r="78" spans="1:8" x14ac:dyDescent="0.25">
      <c r="A78" s="16">
        <v>41862</v>
      </c>
      <c r="B78" t="s">
        <v>37</v>
      </c>
      <c r="C78" s="12">
        <v>85</v>
      </c>
      <c r="D78" s="12">
        <v>8</v>
      </c>
      <c r="E78" s="12">
        <v>294</v>
      </c>
      <c r="F78" s="12">
        <v>99</v>
      </c>
      <c r="G78" s="12">
        <v>80</v>
      </c>
      <c r="H78" s="12">
        <v>57</v>
      </c>
    </row>
    <row r="79" spans="1:8" x14ac:dyDescent="0.25">
      <c r="A79" s="16">
        <v>41862</v>
      </c>
      <c r="B79" t="s">
        <v>42</v>
      </c>
      <c r="C79" s="12">
        <v>98</v>
      </c>
      <c r="D79" s="12">
        <v>10</v>
      </c>
      <c r="E79" s="12">
        <v>280</v>
      </c>
      <c r="F79" s="12">
        <v>98</v>
      </c>
      <c r="G79" s="12">
        <v>55</v>
      </c>
      <c r="H79" s="12">
        <v>78</v>
      </c>
    </row>
    <row r="80" spans="1:8" x14ac:dyDescent="0.25">
      <c r="A80" s="16">
        <v>41862</v>
      </c>
      <c r="B80" t="s">
        <v>50</v>
      </c>
      <c r="C80" s="12">
        <v>98</v>
      </c>
      <c r="D80" s="12">
        <v>10</v>
      </c>
      <c r="E80" s="12">
        <v>294</v>
      </c>
      <c r="F80" s="12">
        <v>94</v>
      </c>
      <c r="G80" s="12">
        <v>67</v>
      </c>
      <c r="H80" s="12">
        <v>76</v>
      </c>
    </row>
    <row r="81" spans="1:8" x14ac:dyDescent="0.25">
      <c r="A81" s="16">
        <v>41862</v>
      </c>
      <c r="B81" t="s">
        <v>49</v>
      </c>
      <c r="C81" s="12">
        <v>92</v>
      </c>
      <c r="D81" s="12">
        <v>9</v>
      </c>
      <c r="E81" s="12">
        <v>286</v>
      </c>
      <c r="F81" s="12">
        <v>95</v>
      </c>
      <c r="G81" s="12">
        <v>55</v>
      </c>
      <c r="H81" s="12">
        <v>58</v>
      </c>
    </row>
    <row r="82" spans="1:8" x14ac:dyDescent="0.25">
      <c r="A82" s="16">
        <v>41863</v>
      </c>
      <c r="B82" t="s">
        <v>38</v>
      </c>
      <c r="C82" s="12">
        <v>83</v>
      </c>
      <c r="D82" s="12">
        <v>10</v>
      </c>
      <c r="E82" s="12">
        <v>283</v>
      </c>
      <c r="F82" s="12">
        <v>85</v>
      </c>
      <c r="G82" s="12">
        <v>63</v>
      </c>
      <c r="H82" s="12">
        <v>57</v>
      </c>
    </row>
    <row r="83" spans="1:8" x14ac:dyDescent="0.25">
      <c r="A83" s="16">
        <v>41863</v>
      </c>
      <c r="B83" t="s">
        <v>53</v>
      </c>
      <c r="C83" s="12">
        <v>92</v>
      </c>
      <c r="D83" s="12">
        <v>8</v>
      </c>
      <c r="E83" s="12">
        <v>291</v>
      </c>
      <c r="F83" s="12">
        <v>90</v>
      </c>
      <c r="G83" s="12">
        <v>62</v>
      </c>
      <c r="H83" s="12">
        <v>71</v>
      </c>
    </row>
    <row r="84" spans="1:8" x14ac:dyDescent="0.25">
      <c r="A84" s="16">
        <v>41863</v>
      </c>
      <c r="B84" t="s">
        <v>39</v>
      </c>
      <c r="C84" s="12">
        <v>83</v>
      </c>
      <c r="D84" s="12">
        <v>8</v>
      </c>
      <c r="E84" s="12">
        <v>287</v>
      </c>
      <c r="F84" s="12">
        <v>90</v>
      </c>
      <c r="G84" s="12">
        <v>80</v>
      </c>
      <c r="H84" s="12">
        <v>64</v>
      </c>
    </row>
    <row r="85" spans="1:8" x14ac:dyDescent="0.25">
      <c r="A85" s="16">
        <v>41863</v>
      </c>
      <c r="B85" t="s">
        <v>45</v>
      </c>
      <c r="C85" s="12">
        <v>80</v>
      </c>
      <c r="D85" s="12">
        <v>8</v>
      </c>
      <c r="E85" s="12">
        <v>280</v>
      </c>
      <c r="F85" s="12">
        <v>89</v>
      </c>
      <c r="G85" s="12">
        <v>54</v>
      </c>
      <c r="H85" s="12">
        <v>64</v>
      </c>
    </row>
    <row r="86" spans="1:8" x14ac:dyDescent="0.25">
      <c r="A86" s="16">
        <v>41863</v>
      </c>
      <c r="B86" t="s">
        <v>46</v>
      </c>
      <c r="C86" s="12">
        <v>82</v>
      </c>
      <c r="D86" s="12">
        <v>8</v>
      </c>
      <c r="E86" s="12">
        <v>300</v>
      </c>
      <c r="F86" s="12">
        <v>92</v>
      </c>
      <c r="G86" s="12">
        <v>74</v>
      </c>
      <c r="H86" s="12">
        <v>67</v>
      </c>
    </row>
    <row r="87" spans="1:8" x14ac:dyDescent="0.25">
      <c r="A87" s="16">
        <v>41863</v>
      </c>
      <c r="B87" t="s">
        <v>43</v>
      </c>
      <c r="C87" s="12">
        <v>85</v>
      </c>
      <c r="D87" s="12">
        <v>9</v>
      </c>
      <c r="E87" s="12">
        <v>283</v>
      </c>
      <c r="F87" s="12">
        <v>80</v>
      </c>
      <c r="G87" s="12">
        <v>65</v>
      </c>
      <c r="H87" s="12">
        <v>54</v>
      </c>
    </row>
    <row r="88" spans="1:8" x14ac:dyDescent="0.25">
      <c r="A88" s="16">
        <v>41863</v>
      </c>
      <c r="B88" t="s">
        <v>55</v>
      </c>
      <c r="C88" s="12">
        <v>83</v>
      </c>
      <c r="D88" s="12">
        <v>9</v>
      </c>
      <c r="E88" s="12">
        <v>281</v>
      </c>
      <c r="F88" s="12">
        <v>100</v>
      </c>
      <c r="G88" s="12">
        <v>80</v>
      </c>
      <c r="H88" s="12">
        <v>51</v>
      </c>
    </row>
    <row r="89" spans="1:8" x14ac:dyDescent="0.25">
      <c r="A89" s="16">
        <v>41863</v>
      </c>
      <c r="B89" t="s">
        <v>44</v>
      </c>
      <c r="C89" s="12">
        <v>89</v>
      </c>
      <c r="D89" s="12">
        <v>8</v>
      </c>
      <c r="E89" s="12">
        <v>286</v>
      </c>
      <c r="F89" s="12">
        <v>96</v>
      </c>
      <c r="G89" s="12">
        <v>80</v>
      </c>
      <c r="H89" s="12">
        <v>73</v>
      </c>
    </row>
    <row r="90" spans="1:8" x14ac:dyDescent="0.25">
      <c r="A90" s="16">
        <v>41863</v>
      </c>
      <c r="B90" t="s">
        <v>56</v>
      </c>
      <c r="C90" s="12">
        <v>93</v>
      </c>
      <c r="D90" s="12">
        <v>10</v>
      </c>
      <c r="E90" s="12">
        <v>280</v>
      </c>
      <c r="F90" s="12">
        <v>86</v>
      </c>
      <c r="G90" s="12">
        <v>55</v>
      </c>
      <c r="H90" s="12">
        <v>67</v>
      </c>
    </row>
    <row r="91" spans="1:8" x14ac:dyDescent="0.25">
      <c r="A91" s="16">
        <v>41863</v>
      </c>
      <c r="B91" t="s">
        <v>51</v>
      </c>
      <c r="C91" s="12">
        <v>85</v>
      </c>
      <c r="D91" s="12">
        <v>10</v>
      </c>
      <c r="E91" s="12">
        <v>297</v>
      </c>
      <c r="F91" s="12">
        <v>87</v>
      </c>
      <c r="G91" s="12">
        <v>55</v>
      </c>
      <c r="H91" s="12">
        <v>56</v>
      </c>
    </row>
    <row r="92" spans="1:8" x14ac:dyDescent="0.25">
      <c r="A92" s="16">
        <v>41863</v>
      </c>
      <c r="B92" t="s">
        <v>52</v>
      </c>
      <c r="C92" s="12">
        <v>91</v>
      </c>
      <c r="D92" s="12">
        <v>8</v>
      </c>
      <c r="E92" s="12">
        <v>280</v>
      </c>
      <c r="F92" s="12">
        <v>93</v>
      </c>
      <c r="G92" s="12">
        <v>66</v>
      </c>
      <c r="H92" s="12">
        <v>68</v>
      </c>
    </row>
    <row r="93" spans="1:8" x14ac:dyDescent="0.25">
      <c r="A93" s="16">
        <v>41863</v>
      </c>
      <c r="B93" t="s">
        <v>41</v>
      </c>
      <c r="C93" s="12">
        <v>86</v>
      </c>
      <c r="D93" s="12">
        <v>8</v>
      </c>
      <c r="E93" s="12">
        <v>288</v>
      </c>
      <c r="F93" s="12">
        <v>80</v>
      </c>
      <c r="G93" s="12">
        <v>58</v>
      </c>
      <c r="H93" s="12">
        <v>58</v>
      </c>
    </row>
    <row r="94" spans="1:8" x14ac:dyDescent="0.25">
      <c r="A94" s="16">
        <v>41863</v>
      </c>
      <c r="B94" t="s">
        <v>40</v>
      </c>
      <c r="C94" s="12">
        <v>98</v>
      </c>
      <c r="D94" s="12">
        <v>10</v>
      </c>
      <c r="E94" s="12">
        <v>298</v>
      </c>
      <c r="F94" s="12">
        <v>89</v>
      </c>
      <c r="G94" s="12">
        <v>56</v>
      </c>
      <c r="H94" s="12">
        <v>61</v>
      </c>
    </row>
    <row r="95" spans="1:8" x14ac:dyDescent="0.25">
      <c r="A95" s="16">
        <v>41863</v>
      </c>
      <c r="B95" t="s">
        <v>48</v>
      </c>
      <c r="C95" s="12">
        <v>81</v>
      </c>
      <c r="D95" s="12">
        <v>9</v>
      </c>
      <c r="E95" s="12">
        <v>299</v>
      </c>
      <c r="F95" s="12">
        <v>100</v>
      </c>
      <c r="G95" s="12">
        <v>55</v>
      </c>
      <c r="H95" s="12">
        <v>69</v>
      </c>
    </row>
    <row r="96" spans="1:8" x14ac:dyDescent="0.25">
      <c r="A96" s="16">
        <v>41863</v>
      </c>
      <c r="B96" t="s">
        <v>47</v>
      </c>
      <c r="C96" s="12">
        <v>89</v>
      </c>
      <c r="D96" s="12">
        <v>8</v>
      </c>
      <c r="E96" s="12">
        <v>295</v>
      </c>
      <c r="F96" s="12">
        <v>80</v>
      </c>
      <c r="G96" s="12">
        <v>54</v>
      </c>
      <c r="H96" s="12">
        <v>70</v>
      </c>
    </row>
    <row r="97" spans="1:8" x14ac:dyDescent="0.25">
      <c r="A97" s="16">
        <v>41863</v>
      </c>
      <c r="B97" t="s">
        <v>54</v>
      </c>
      <c r="C97" s="12">
        <v>80</v>
      </c>
      <c r="D97" s="12">
        <v>10</v>
      </c>
      <c r="E97" s="12">
        <v>296</v>
      </c>
      <c r="F97" s="12">
        <v>81</v>
      </c>
      <c r="G97" s="12">
        <v>53</v>
      </c>
      <c r="H97" s="12">
        <v>57</v>
      </c>
    </row>
    <row r="98" spans="1:8" x14ac:dyDescent="0.25">
      <c r="A98" s="16">
        <v>41863</v>
      </c>
      <c r="B98" t="s">
        <v>37</v>
      </c>
      <c r="C98" s="12">
        <v>80</v>
      </c>
      <c r="D98" s="12">
        <v>9</v>
      </c>
      <c r="E98" s="12">
        <v>280</v>
      </c>
      <c r="F98" s="12">
        <v>98</v>
      </c>
      <c r="G98" s="12">
        <v>72</v>
      </c>
      <c r="H98" s="12">
        <v>68</v>
      </c>
    </row>
    <row r="99" spans="1:8" x14ac:dyDescent="0.25">
      <c r="A99" s="16">
        <v>41863</v>
      </c>
      <c r="B99" t="s">
        <v>42</v>
      </c>
      <c r="C99" s="12">
        <v>98</v>
      </c>
      <c r="D99" s="12">
        <v>10</v>
      </c>
      <c r="E99" s="12">
        <v>288</v>
      </c>
      <c r="F99" s="12">
        <v>93</v>
      </c>
      <c r="G99" s="12">
        <v>75</v>
      </c>
      <c r="H99" s="12">
        <v>51</v>
      </c>
    </row>
    <row r="100" spans="1:8" x14ac:dyDescent="0.25">
      <c r="A100" s="16">
        <v>41863</v>
      </c>
      <c r="B100" t="s">
        <v>50</v>
      </c>
      <c r="C100" s="12">
        <v>81</v>
      </c>
      <c r="D100" s="12">
        <v>10</v>
      </c>
      <c r="E100" s="12">
        <v>300</v>
      </c>
      <c r="F100" s="12">
        <v>86</v>
      </c>
      <c r="G100" s="12">
        <v>75</v>
      </c>
      <c r="H100" s="12">
        <v>71</v>
      </c>
    </row>
    <row r="101" spans="1:8" x14ac:dyDescent="0.25">
      <c r="A101" s="16">
        <v>41863</v>
      </c>
      <c r="B101" t="s">
        <v>49</v>
      </c>
      <c r="C101" s="12">
        <v>99</v>
      </c>
      <c r="D101" s="12">
        <v>10</v>
      </c>
      <c r="E101" s="12">
        <v>286</v>
      </c>
      <c r="F101" s="12">
        <v>82</v>
      </c>
      <c r="G101" s="12">
        <v>76</v>
      </c>
      <c r="H101" s="12">
        <v>56</v>
      </c>
    </row>
    <row r="102" spans="1:8" x14ac:dyDescent="0.25">
      <c r="A102" s="16" t="s">
        <v>21</v>
      </c>
      <c r="C102" s="12">
        <v>8916</v>
      </c>
      <c r="D102" s="12">
        <v>901</v>
      </c>
      <c r="E102" s="12">
        <v>29013</v>
      </c>
      <c r="F102" s="12">
        <v>8910</v>
      </c>
      <c r="G102" s="12">
        <v>6526</v>
      </c>
      <c r="H102" s="12">
        <v>6371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/>
  </sheetViews>
  <sheetFormatPr defaultRowHeight="15" x14ac:dyDescent="0.25"/>
  <cols>
    <col min="1" max="1" width="14" bestFit="1" customWidth="1"/>
    <col min="2" max="2" width="17.28515625" customWidth="1"/>
    <col min="3" max="3" width="15.85546875" customWidth="1"/>
    <col min="4" max="4" width="12.42578125" customWidth="1"/>
    <col min="5" max="5" width="10.85546875" customWidth="1"/>
    <col min="6" max="6" width="11.7109375" customWidth="1"/>
    <col min="7" max="7" width="28.42578125" customWidth="1"/>
    <col min="8" max="8" width="13.7109375" customWidth="1"/>
  </cols>
  <sheetData>
    <row r="1" spans="1:8" x14ac:dyDescent="0.25">
      <c r="A1" s="11" t="s">
        <v>107</v>
      </c>
      <c r="B1" s="11" t="s">
        <v>18</v>
      </c>
      <c r="C1" t="s">
        <v>64</v>
      </c>
      <c r="D1" t="s">
        <v>65</v>
      </c>
      <c r="E1" t="s">
        <v>66</v>
      </c>
      <c r="F1" t="s">
        <v>67</v>
      </c>
      <c r="G1" t="s">
        <v>127</v>
      </c>
      <c r="H1" t="s">
        <v>128</v>
      </c>
    </row>
    <row r="2" spans="1:8" x14ac:dyDescent="0.25">
      <c r="A2" s="16">
        <v>41859</v>
      </c>
      <c r="B2" t="s">
        <v>38</v>
      </c>
      <c r="C2" s="12">
        <v>14</v>
      </c>
      <c r="D2" s="12">
        <v>26</v>
      </c>
      <c r="E2" s="12">
        <v>28</v>
      </c>
      <c r="F2" s="12">
        <v>15</v>
      </c>
      <c r="G2" s="12">
        <v>83</v>
      </c>
      <c r="H2" s="14">
        <v>0.48192771084337349</v>
      </c>
    </row>
    <row r="3" spans="1:8" x14ac:dyDescent="0.25">
      <c r="A3" s="16">
        <v>41859</v>
      </c>
      <c r="B3" t="s">
        <v>53</v>
      </c>
      <c r="C3" s="12">
        <v>12</v>
      </c>
      <c r="D3" s="12">
        <v>23</v>
      </c>
      <c r="E3" s="12">
        <v>21</v>
      </c>
      <c r="F3" s="12">
        <v>11</v>
      </c>
      <c r="G3" s="12">
        <v>67</v>
      </c>
      <c r="H3" s="14">
        <v>0.52238805970149249</v>
      </c>
    </row>
    <row r="4" spans="1:8" x14ac:dyDescent="0.25">
      <c r="A4" s="16">
        <v>41859</v>
      </c>
      <c r="B4" t="s">
        <v>39</v>
      </c>
      <c r="C4" s="12">
        <v>11</v>
      </c>
      <c r="D4" s="12">
        <v>20</v>
      </c>
      <c r="E4" s="12">
        <v>24</v>
      </c>
      <c r="F4" s="12">
        <v>11</v>
      </c>
      <c r="G4" s="12">
        <v>66</v>
      </c>
      <c r="H4" s="14">
        <v>0.46969696969696972</v>
      </c>
    </row>
    <row r="5" spans="1:8" x14ac:dyDescent="0.25">
      <c r="A5" s="16">
        <v>41859</v>
      </c>
      <c r="B5" t="s">
        <v>45</v>
      </c>
      <c r="C5" s="12">
        <v>12</v>
      </c>
      <c r="D5" s="12">
        <v>23</v>
      </c>
      <c r="E5" s="12">
        <v>30</v>
      </c>
      <c r="F5" s="12">
        <v>14</v>
      </c>
      <c r="G5" s="12">
        <v>79</v>
      </c>
      <c r="H5" s="14">
        <v>0.44303797468354428</v>
      </c>
    </row>
    <row r="6" spans="1:8" x14ac:dyDescent="0.25">
      <c r="A6" s="16">
        <v>41859</v>
      </c>
      <c r="B6" t="s">
        <v>46</v>
      </c>
      <c r="C6" s="12">
        <v>11</v>
      </c>
      <c r="D6" s="12">
        <v>21</v>
      </c>
      <c r="E6" s="12">
        <v>21</v>
      </c>
      <c r="F6" s="12">
        <v>10</v>
      </c>
      <c r="G6" s="12">
        <v>63</v>
      </c>
      <c r="H6" s="14">
        <v>0.50793650793650791</v>
      </c>
    </row>
    <row r="7" spans="1:8" x14ac:dyDescent="0.25">
      <c r="A7" s="16">
        <v>41859</v>
      </c>
      <c r="B7" t="s">
        <v>43</v>
      </c>
      <c r="C7" s="12">
        <v>15</v>
      </c>
      <c r="D7" s="12">
        <v>30</v>
      </c>
      <c r="E7" s="12">
        <v>20</v>
      </c>
      <c r="F7" s="12">
        <v>13</v>
      </c>
      <c r="G7" s="12">
        <v>78</v>
      </c>
      <c r="H7" s="14">
        <v>0.57692307692307687</v>
      </c>
    </row>
    <row r="8" spans="1:8" x14ac:dyDescent="0.25">
      <c r="A8" s="16">
        <v>41859</v>
      </c>
      <c r="B8" t="s">
        <v>55</v>
      </c>
      <c r="C8" s="12">
        <v>10</v>
      </c>
      <c r="D8" s="12">
        <v>26</v>
      </c>
      <c r="E8" s="12">
        <v>21</v>
      </c>
      <c r="F8" s="12">
        <v>12</v>
      </c>
      <c r="G8" s="12">
        <v>69</v>
      </c>
      <c r="H8" s="14">
        <v>0.52173913043478259</v>
      </c>
    </row>
    <row r="9" spans="1:8" x14ac:dyDescent="0.25">
      <c r="A9" s="16">
        <v>41859</v>
      </c>
      <c r="B9" t="s">
        <v>44</v>
      </c>
      <c r="C9" s="12">
        <v>13</v>
      </c>
      <c r="D9" s="12">
        <v>24</v>
      </c>
      <c r="E9" s="12">
        <v>22</v>
      </c>
      <c r="F9" s="12">
        <v>14</v>
      </c>
      <c r="G9" s="12">
        <v>73</v>
      </c>
      <c r="H9" s="14">
        <v>0.50684931506849318</v>
      </c>
    </row>
    <row r="10" spans="1:8" x14ac:dyDescent="0.25">
      <c r="A10" s="16">
        <v>41859</v>
      </c>
      <c r="B10" t="s">
        <v>56</v>
      </c>
      <c r="C10" s="12">
        <v>10</v>
      </c>
      <c r="D10" s="12">
        <v>28</v>
      </c>
      <c r="E10" s="12">
        <v>25</v>
      </c>
      <c r="F10" s="12">
        <v>14</v>
      </c>
      <c r="G10" s="12">
        <v>77</v>
      </c>
      <c r="H10" s="14">
        <v>0.4935064935064935</v>
      </c>
    </row>
    <row r="11" spans="1:8" x14ac:dyDescent="0.25">
      <c r="A11" s="16">
        <v>41859</v>
      </c>
      <c r="B11" t="s">
        <v>51</v>
      </c>
      <c r="C11" s="12">
        <v>14</v>
      </c>
      <c r="D11" s="12">
        <v>25</v>
      </c>
      <c r="E11" s="12">
        <v>21</v>
      </c>
      <c r="F11" s="12">
        <v>15</v>
      </c>
      <c r="G11" s="12">
        <v>75</v>
      </c>
      <c r="H11" s="14">
        <v>0.52</v>
      </c>
    </row>
    <row r="12" spans="1:8" x14ac:dyDescent="0.25">
      <c r="A12" s="16">
        <v>41859</v>
      </c>
      <c r="B12" t="s">
        <v>52</v>
      </c>
      <c r="C12" s="12">
        <v>13</v>
      </c>
      <c r="D12" s="12">
        <v>28</v>
      </c>
      <c r="E12" s="12">
        <v>21</v>
      </c>
      <c r="F12" s="12">
        <v>12</v>
      </c>
      <c r="G12" s="12">
        <v>74</v>
      </c>
      <c r="H12" s="14">
        <v>0.55405405405405406</v>
      </c>
    </row>
    <row r="13" spans="1:8" x14ac:dyDescent="0.25">
      <c r="A13" s="16">
        <v>41859</v>
      </c>
      <c r="B13" t="s">
        <v>41</v>
      </c>
      <c r="C13" s="12">
        <v>10</v>
      </c>
      <c r="D13" s="12">
        <v>29</v>
      </c>
      <c r="E13" s="12">
        <v>30</v>
      </c>
      <c r="F13" s="12">
        <v>15</v>
      </c>
      <c r="G13" s="12">
        <v>84</v>
      </c>
      <c r="H13" s="14">
        <v>0.4642857142857143</v>
      </c>
    </row>
    <row r="14" spans="1:8" x14ac:dyDescent="0.25">
      <c r="A14" s="16">
        <v>41859</v>
      </c>
      <c r="B14" t="s">
        <v>40</v>
      </c>
      <c r="C14" s="12">
        <v>13</v>
      </c>
      <c r="D14" s="12">
        <v>30</v>
      </c>
      <c r="E14" s="12">
        <v>29</v>
      </c>
      <c r="F14" s="12">
        <v>13</v>
      </c>
      <c r="G14" s="12">
        <v>85</v>
      </c>
      <c r="H14" s="14">
        <v>0.50588235294117645</v>
      </c>
    </row>
    <row r="15" spans="1:8" x14ac:dyDescent="0.25">
      <c r="A15" s="16">
        <v>41859</v>
      </c>
      <c r="B15" t="s">
        <v>48</v>
      </c>
      <c r="C15" s="12">
        <v>10</v>
      </c>
      <c r="D15" s="12">
        <v>27</v>
      </c>
      <c r="E15" s="12">
        <v>29</v>
      </c>
      <c r="F15" s="12">
        <v>13</v>
      </c>
      <c r="G15" s="12">
        <v>79</v>
      </c>
      <c r="H15" s="14">
        <v>0.46835443037974683</v>
      </c>
    </row>
    <row r="16" spans="1:8" x14ac:dyDescent="0.25">
      <c r="A16" s="16">
        <v>41859</v>
      </c>
      <c r="B16" t="s">
        <v>47</v>
      </c>
      <c r="C16" s="12">
        <v>15</v>
      </c>
      <c r="D16" s="12">
        <v>22</v>
      </c>
      <c r="E16" s="12">
        <v>27</v>
      </c>
      <c r="F16" s="12">
        <v>15</v>
      </c>
      <c r="G16" s="12">
        <v>79</v>
      </c>
      <c r="H16" s="14">
        <v>0.46835443037974683</v>
      </c>
    </row>
    <row r="17" spans="1:8" x14ac:dyDescent="0.25">
      <c r="A17" s="16">
        <v>41859</v>
      </c>
      <c r="B17" t="s">
        <v>54</v>
      </c>
      <c r="C17" s="12">
        <v>10</v>
      </c>
      <c r="D17" s="12">
        <v>24</v>
      </c>
      <c r="E17" s="12">
        <v>30</v>
      </c>
      <c r="F17" s="12">
        <v>13</v>
      </c>
      <c r="G17" s="12">
        <v>77</v>
      </c>
      <c r="H17" s="14">
        <v>0.44155844155844154</v>
      </c>
    </row>
    <row r="18" spans="1:8" x14ac:dyDescent="0.25">
      <c r="A18" s="16">
        <v>41859</v>
      </c>
      <c r="B18" t="s">
        <v>37</v>
      </c>
      <c r="C18" s="12">
        <v>15</v>
      </c>
      <c r="D18" s="12">
        <v>26</v>
      </c>
      <c r="E18" s="12">
        <v>20</v>
      </c>
      <c r="F18" s="12">
        <v>14</v>
      </c>
      <c r="G18" s="12">
        <v>75</v>
      </c>
      <c r="H18" s="14">
        <v>0.54666666666666663</v>
      </c>
    </row>
    <row r="19" spans="1:8" x14ac:dyDescent="0.25">
      <c r="A19" s="16">
        <v>41859</v>
      </c>
      <c r="B19" t="s">
        <v>42</v>
      </c>
      <c r="C19" s="12">
        <v>10</v>
      </c>
      <c r="D19" s="12">
        <v>30</v>
      </c>
      <c r="E19" s="12">
        <v>21</v>
      </c>
      <c r="F19" s="12">
        <v>10</v>
      </c>
      <c r="G19" s="12">
        <v>71</v>
      </c>
      <c r="H19" s="14">
        <v>0.56338028169014087</v>
      </c>
    </row>
    <row r="20" spans="1:8" x14ac:dyDescent="0.25">
      <c r="A20" s="16">
        <v>41859</v>
      </c>
      <c r="B20" t="s">
        <v>50</v>
      </c>
      <c r="C20" s="12">
        <v>11</v>
      </c>
      <c r="D20" s="12">
        <v>28</v>
      </c>
      <c r="E20" s="12">
        <v>26</v>
      </c>
      <c r="F20" s="12">
        <v>14</v>
      </c>
      <c r="G20" s="12">
        <v>79</v>
      </c>
      <c r="H20" s="14">
        <v>0.49367088607594939</v>
      </c>
    </row>
    <row r="21" spans="1:8" x14ac:dyDescent="0.25">
      <c r="A21" s="16">
        <v>41859</v>
      </c>
      <c r="B21" t="s">
        <v>49</v>
      </c>
      <c r="C21" s="12">
        <v>10</v>
      </c>
      <c r="D21" s="12">
        <v>24</v>
      </c>
      <c r="E21" s="12">
        <v>21</v>
      </c>
      <c r="F21" s="12">
        <v>10</v>
      </c>
      <c r="G21" s="12">
        <v>65</v>
      </c>
      <c r="H21" s="14">
        <v>0.52307692307692311</v>
      </c>
    </row>
    <row r="22" spans="1:8" x14ac:dyDescent="0.25">
      <c r="A22" s="16">
        <v>41860</v>
      </c>
      <c r="B22" t="s">
        <v>38</v>
      </c>
      <c r="C22" s="12">
        <v>15</v>
      </c>
      <c r="D22" s="12">
        <v>24</v>
      </c>
      <c r="E22" s="12">
        <v>27</v>
      </c>
      <c r="F22" s="12">
        <v>15</v>
      </c>
      <c r="G22" s="12">
        <v>81</v>
      </c>
      <c r="H22" s="14">
        <v>0.48148148148148145</v>
      </c>
    </row>
    <row r="23" spans="1:8" x14ac:dyDescent="0.25">
      <c r="A23" s="16">
        <v>41860</v>
      </c>
      <c r="B23" t="s">
        <v>53</v>
      </c>
      <c r="C23" s="12">
        <v>15</v>
      </c>
      <c r="D23" s="12">
        <v>22</v>
      </c>
      <c r="E23" s="12">
        <v>28</v>
      </c>
      <c r="F23" s="12">
        <v>12</v>
      </c>
      <c r="G23" s="12">
        <v>77</v>
      </c>
      <c r="H23" s="14">
        <v>0.48051948051948051</v>
      </c>
    </row>
    <row r="24" spans="1:8" x14ac:dyDescent="0.25">
      <c r="A24" s="16">
        <v>41860</v>
      </c>
      <c r="B24" t="s">
        <v>39</v>
      </c>
      <c r="C24" s="12">
        <v>11</v>
      </c>
      <c r="D24" s="12">
        <v>27</v>
      </c>
      <c r="E24" s="12">
        <v>30</v>
      </c>
      <c r="F24" s="12">
        <v>12</v>
      </c>
      <c r="G24" s="12">
        <v>80</v>
      </c>
      <c r="H24" s="14">
        <v>0.47499999999999998</v>
      </c>
    </row>
    <row r="25" spans="1:8" x14ac:dyDescent="0.25">
      <c r="A25" s="16">
        <v>41860</v>
      </c>
      <c r="B25" t="s">
        <v>45</v>
      </c>
      <c r="C25" s="12">
        <v>13</v>
      </c>
      <c r="D25" s="12">
        <v>30</v>
      </c>
      <c r="E25" s="12">
        <v>25</v>
      </c>
      <c r="F25" s="12">
        <v>14</v>
      </c>
      <c r="G25" s="12">
        <v>82</v>
      </c>
      <c r="H25" s="14">
        <v>0.52439024390243905</v>
      </c>
    </row>
    <row r="26" spans="1:8" x14ac:dyDescent="0.25">
      <c r="A26" s="16">
        <v>41860</v>
      </c>
      <c r="B26" t="s">
        <v>46</v>
      </c>
      <c r="C26" s="12">
        <v>12</v>
      </c>
      <c r="D26" s="12">
        <v>28</v>
      </c>
      <c r="E26" s="12">
        <v>24</v>
      </c>
      <c r="F26" s="12">
        <v>12</v>
      </c>
      <c r="G26" s="12">
        <v>76</v>
      </c>
      <c r="H26" s="14">
        <v>0.52631578947368418</v>
      </c>
    </row>
    <row r="27" spans="1:8" x14ac:dyDescent="0.25">
      <c r="A27" s="16">
        <v>41860</v>
      </c>
      <c r="B27" t="s">
        <v>43</v>
      </c>
      <c r="C27" s="12">
        <v>13</v>
      </c>
      <c r="D27" s="12">
        <v>23</v>
      </c>
      <c r="E27" s="12">
        <v>25</v>
      </c>
      <c r="F27" s="12">
        <v>15</v>
      </c>
      <c r="G27" s="12">
        <v>76</v>
      </c>
      <c r="H27" s="14">
        <v>0.47368421052631576</v>
      </c>
    </row>
    <row r="28" spans="1:8" x14ac:dyDescent="0.25">
      <c r="A28" s="16">
        <v>41860</v>
      </c>
      <c r="B28" t="s">
        <v>55</v>
      </c>
      <c r="C28" s="12">
        <v>10</v>
      </c>
      <c r="D28" s="12">
        <v>23</v>
      </c>
      <c r="E28" s="12">
        <v>26</v>
      </c>
      <c r="F28" s="12">
        <v>11</v>
      </c>
      <c r="G28" s="12">
        <v>70</v>
      </c>
      <c r="H28" s="14">
        <v>0.47142857142857142</v>
      </c>
    </row>
    <row r="29" spans="1:8" x14ac:dyDescent="0.25">
      <c r="A29" s="16">
        <v>41860</v>
      </c>
      <c r="B29" t="s">
        <v>44</v>
      </c>
      <c r="C29" s="12">
        <v>14</v>
      </c>
      <c r="D29" s="12">
        <v>21</v>
      </c>
      <c r="E29" s="12">
        <v>20</v>
      </c>
      <c r="F29" s="12">
        <v>14</v>
      </c>
      <c r="G29" s="12">
        <v>69</v>
      </c>
      <c r="H29" s="14">
        <v>0.50724637681159424</v>
      </c>
    </row>
    <row r="30" spans="1:8" x14ac:dyDescent="0.25">
      <c r="A30" s="16">
        <v>41860</v>
      </c>
      <c r="B30" t="s">
        <v>56</v>
      </c>
      <c r="C30" s="12">
        <v>13</v>
      </c>
      <c r="D30" s="12">
        <v>23</v>
      </c>
      <c r="E30" s="12">
        <v>25</v>
      </c>
      <c r="F30" s="12">
        <v>14</v>
      </c>
      <c r="G30" s="12">
        <v>75</v>
      </c>
      <c r="H30" s="14">
        <v>0.48</v>
      </c>
    </row>
    <row r="31" spans="1:8" x14ac:dyDescent="0.25">
      <c r="A31" s="16">
        <v>41860</v>
      </c>
      <c r="B31" t="s">
        <v>51</v>
      </c>
      <c r="C31" s="12">
        <v>15</v>
      </c>
      <c r="D31" s="12">
        <v>27</v>
      </c>
      <c r="E31" s="12">
        <v>29</v>
      </c>
      <c r="F31" s="12">
        <v>13</v>
      </c>
      <c r="G31" s="12">
        <v>84</v>
      </c>
      <c r="H31" s="14">
        <v>0.5</v>
      </c>
    </row>
    <row r="32" spans="1:8" x14ac:dyDescent="0.25">
      <c r="A32" s="16">
        <v>41860</v>
      </c>
      <c r="B32" t="s">
        <v>52</v>
      </c>
      <c r="C32" s="12">
        <v>13</v>
      </c>
      <c r="D32" s="12">
        <v>26</v>
      </c>
      <c r="E32" s="12">
        <v>26</v>
      </c>
      <c r="F32" s="12">
        <v>14</v>
      </c>
      <c r="G32" s="12">
        <v>79</v>
      </c>
      <c r="H32" s="14">
        <v>0.49367088607594939</v>
      </c>
    </row>
    <row r="33" spans="1:8" x14ac:dyDescent="0.25">
      <c r="A33" s="16">
        <v>41860</v>
      </c>
      <c r="B33" t="s">
        <v>41</v>
      </c>
      <c r="C33" s="12">
        <v>13</v>
      </c>
      <c r="D33" s="12">
        <v>25</v>
      </c>
      <c r="E33" s="12">
        <v>30</v>
      </c>
      <c r="F33" s="12">
        <v>13</v>
      </c>
      <c r="G33" s="12">
        <v>81</v>
      </c>
      <c r="H33" s="14">
        <v>0.46913580246913578</v>
      </c>
    </row>
    <row r="34" spans="1:8" x14ac:dyDescent="0.25">
      <c r="A34" s="16">
        <v>41860</v>
      </c>
      <c r="B34" t="s">
        <v>40</v>
      </c>
      <c r="C34" s="12">
        <v>13</v>
      </c>
      <c r="D34" s="12">
        <v>29</v>
      </c>
      <c r="E34" s="12">
        <v>21</v>
      </c>
      <c r="F34" s="12">
        <v>14</v>
      </c>
      <c r="G34" s="12">
        <v>77</v>
      </c>
      <c r="H34" s="14">
        <v>0.54545454545454541</v>
      </c>
    </row>
    <row r="35" spans="1:8" x14ac:dyDescent="0.25">
      <c r="A35" s="16">
        <v>41860</v>
      </c>
      <c r="B35" t="s">
        <v>48</v>
      </c>
      <c r="C35" s="12">
        <v>14</v>
      </c>
      <c r="D35" s="12">
        <v>29</v>
      </c>
      <c r="E35" s="12">
        <v>27</v>
      </c>
      <c r="F35" s="12">
        <v>11</v>
      </c>
      <c r="G35" s="12">
        <v>81</v>
      </c>
      <c r="H35" s="14">
        <v>0.53086419753086422</v>
      </c>
    </row>
    <row r="36" spans="1:8" x14ac:dyDescent="0.25">
      <c r="A36" s="16">
        <v>41860</v>
      </c>
      <c r="B36" t="s">
        <v>47</v>
      </c>
      <c r="C36" s="12">
        <v>14</v>
      </c>
      <c r="D36" s="12">
        <v>29</v>
      </c>
      <c r="E36" s="12">
        <v>28</v>
      </c>
      <c r="F36" s="12">
        <v>14</v>
      </c>
      <c r="G36" s="12">
        <v>85</v>
      </c>
      <c r="H36" s="14">
        <v>0.50588235294117645</v>
      </c>
    </row>
    <row r="37" spans="1:8" x14ac:dyDescent="0.25">
      <c r="A37" s="16">
        <v>41860</v>
      </c>
      <c r="B37" t="s">
        <v>54</v>
      </c>
      <c r="C37" s="12">
        <v>10</v>
      </c>
      <c r="D37" s="12">
        <v>25</v>
      </c>
      <c r="E37" s="12">
        <v>28</v>
      </c>
      <c r="F37" s="12">
        <v>10</v>
      </c>
      <c r="G37" s="12">
        <v>73</v>
      </c>
      <c r="H37" s="14">
        <v>0.47945205479452052</v>
      </c>
    </row>
    <row r="38" spans="1:8" x14ac:dyDescent="0.25">
      <c r="A38" s="16">
        <v>41860</v>
      </c>
      <c r="B38" t="s">
        <v>37</v>
      </c>
      <c r="C38" s="12">
        <v>12</v>
      </c>
      <c r="D38" s="12">
        <v>22</v>
      </c>
      <c r="E38" s="12">
        <v>30</v>
      </c>
      <c r="F38" s="12">
        <v>12</v>
      </c>
      <c r="G38" s="12">
        <v>76</v>
      </c>
      <c r="H38" s="14">
        <v>0.44736842105263158</v>
      </c>
    </row>
    <row r="39" spans="1:8" x14ac:dyDescent="0.25">
      <c r="A39" s="16">
        <v>41860</v>
      </c>
      <c r="B39" t="s">
        <v>42</v>
      </c>
      <c r="C39" s="12">
        <v>13</v>
      </c>
      <c r="D39" s="12">
        <v>20</v>
      </c>
      <c r="E39" s="12">
        <v>24</v>
      </c>
      <c r="F39" s="12">
        <v>10</v>
      </c>
      <c r="G39" s="12">
        <v>67</v>
      </c>
      <c r="H39" s="14">
        <v>0.4925373134328358</v>
      </c>
    </row>
    <row r="40" spans="1:8" x14ac:dyDescent="0.25">
      <c r="A40" s="16">
        <v>41860</v>
      </c>
      <c r="B40" t="s">
        <v>50</v>
      </c>
      <c r="C40" s="12">
        <v>12</v>
      </c>
      <c r="D40" s="12">
        <v>29</v>
      </c>
      <c r="E40" s="12">
        <v>28</v>
      </c>
      <c r="F40" s="12">
        <v>11</v>
      </c>
      <c r="G40" s="12">
        <v>80</v>
      </c>
      <c r="H40" s="14">
        <v>0.51249999999999996</v>
      </c>
    </row>
    <row r="41" spans="1:8" x14ac:dyDescent="0.25">
      <c r="A41" s="16">
        <v>41860</v>
      </c>
      <c r="B41" t="s">
        <v>49</v>
      </c>
      <c r="C41" s="12">
        <v>10</v>
      </c>
      <c r="D41" s="12">
        <v>30</v>
      </c>
      <c r="E41" s="12">
        <v>28</v>
      </c>
      <c r="F41" s="12">
        <v>12</v>
      </c>
      <c r="G41" s="12">
        <v>80</v>
      </c>
      <c r="H41" s="14">
        <v>0.5</v>
      </c>
    </row>
    <row r="42" spans="1:8" x14ac:dyDescent="0.25">
      <c r="A42" s="16">
        <v>41861</v>
      </c>
      <c r="B42" t="s">
        <v>38</v>
      </c>
      <c r="C42" s="12">
        <v>10</v>
      </c>
      <c r="D42" s="12">
        <v>22</v>
      </c>
      <c r="E42" s="12">
        <v>20</v>
      </c>
      <c r="F42" s="12">
        <v>13</v>
      </c>
      <c r="G42" s="12">
        <v>65</v>
      </c>
      <c r="H42" s="14">
        <v>0.49230769230769234</v>
      </c>
    </row>
    <row r="43" spans="1:8" x14ac:dyDescent="0.25">
      <c r="A43" s="16">
        <v>41861</v>
      </c>
      <c r="B43" t="s">
        <v>53</v>
      </c>
      <c r="C43" s="12">
        <v>12</v>
      </c>
      <c r="D43" s="12">
        <v>29</v>
      </c>
      <c r="E43" s="12">
        <v>22</v>
      </c>
      <c r="F43" s="12">
        <v>14</v>
      </c>
      <c r="G43" s="12">
        <v>77</v>
      </c>
      <c r="H43" s="14">
        <v>0.53246753246753242</v>
      </c>
    </row>
    <row r="44" spans="1:8" x14ac:dyDescent="0.25">
      <c r="A44" s="16">
        <v>41861</v>
      </c>
      <c r="B44" t="s">
        <v>39</v>
      </c>
      <c r="C44" s="12">
        <v>12</v>
      </c>
      <c r="D44" s="12">
        <v>20</v>
      </c>
      <c r="E44" s="12">
        <v>29</v>
      </c>
      <c r="F44" s="12">
        <v>14</v>
      </c>
      <c r="G44" s="12">
        <v>75</v>
      </c>
      <c r="H44" s="14">
        <v>0.42666666666666669</v>
      </c>
    </row>
    <row r="45" spans="1:8" x14ac:dyDescent="0.25">
      <c r="A45" s="16">
        <v>41861</v>
      </c>
      <c r="B45" t="s">
        <v>45</v>
      </c>
      <c r="C45" s="12">
        <v>15</v>
      </c>
      <c r="D45" s="12">
        <v>24</v>
      </c>
      <c r="E45" s="12">
        <v>24</v>
      </c>
      <c r="F45" s="12">
        <v>12</v>
      </c>
      <c r="G45" s="12">
        <v>75</v>
      </c>
      <c r="H45" s="14">
        <v>0.52</v>
      </c>
    </row>
    <row r="46" spans="1:8" x14ac:dyDescent="0.25">
      <c r="A46" s="16">
        <v>41861</v>
      </c>
      <c r="B46" t="s">
        <v>46</v>
      </c>
      <c r="C46" s="12">
        <v>11</v>
      </c>
      <c r="D46" s="12">
        <v>24</v>
      </c>
      <c r="E46" s="12">
        <v>24</v>
      </c>
      <c r="F46" s="12">
        <v>12</v>
      </c>
      <c r="G46" s="12">
        <v>71</v>
      </c>
      <c r="H46" s="14">
        <v>0.49295774647887325</v>
      </c>
    </row>
    <row r="47" spans="1:8" x14ac:dyDescent="0.25">
      <c r="A47" s="16">
        <v>41861</v>
      </c>
      <c r="B47" t="s">
        <v>43</v>
      </c>
      <c r="C47" s="12">
        <v>12</v>
      </c>
      <c r="D47" s="12">
        <v>26</v>
      </c>
      <c r="E47" s="12">
        <v>25</v>
      </c>
      <c r="F47" s="12">
        <v>10</v>
      </c>
      <c r="G47" s="12">
        <v>73</v>
      </c>
      <c r="H47" s="14">
        <v>0.52054794520547942</v>
      </c>
    </row>
    <row r="48" spans="1:8" x14ac:dyDescent="0.25">
      <c r="A48" s="16">
        <v>41861</v>
      </c>
      <c r="B48" t="s">
        <v>55</v>
      </c>
      <c r="C48" s="12">
        <v>14</v>
      </c>
      <c r="D48" s="12">
        <v>21</v>
      </c>
      <c r="E48" s="12">
        <v>25</v>
      </c>
      <c r="F48" s="12">
        <v>10</v>
      </c>
      <c r="G48" s="12">
        <v>70</v>
      </c>
      <c r="H48" s="14">
        <v>0.5</v>
      </c>
    </row>
    <row r="49" spans="1:8" x14ac:dyDescent="0.25">
      <c r="A49" s="16">
        <v>41861</v>
      </c>
      <c r="B49" t="s">
        <v>44</v>
      </c>
      <c r="C49" s="12">
        <v>14</v>
      </c>
      <c r="D49" s="12">
        <v>24</v>
      </c>
      <c r="E49" s="12">
        <v>27</v>
      </c>
      <c r="F49" s="12">
        <v>12</v>
      </c>
      <c r="G49" s="12">
        <v>77</v>
      </c>
      <c r="H49" s="14">
        <v>0.4935064935064935</v>
      </c>
    </row>
    <row r="50" spans="1:8" x14ac:dyDescent="0.25">
      <c r="A50" s="16">
        <v>41861</v>
      </c>
      <c r="B50" t="s">
        <v>56</v>
      </c>
      <c r="C50" s="12">
        <v>13</v>
      </c>
      <c r="D50" s="12">
        <v>27</v>
      </c>
      <c r="E50" s="12">
        <v>25</v>
      </c>
      <c r="F50" s="12">
        <v>14</v>
      </c>
      <c r="G50" s="12">
        <v>79</v>
      </c>
      <c r="H50" s="14">
        <v>0.50632911392405067</v>
      </c>
    </row>
    <row r="51" spans="1:8" x14ac:dyDescent="0.25">
      <c r="A51" s="16">
        <v>41861</v>
      </c>
      <c r="B51" t="s">
        <v>51</v>
      </c>
      <c r="C51" s="12">
        <v>15</v>
      </c>
      <c r="D51" s="12">
        <v>30</v>
      </c>
      <c r="E51" s="12">
        <v>27</v>
      </c>
      <c r="F51" s="12">
        <v>13</v>
      </c>
      <c r="G51" s="12">
        <v>85</v>
      </c>
      <c r="H51" s="14">
        <v>0.52941176470588236</v>
      </c>
    </row>
    <row r="52" spans="1:8" x14ac:dyDescent="0.25">
      <c r="A52" s="16">
        <v>41861</v>
      </c>
      <c r="B52" t="s">
        <v>52</v>
      </c>
      <c r="C52" s="12">
        <v>14</v>
      </c>
      <c r="D52" s="12">
        <v>20</v>
      </c>
      <c r="E52" s="12">
        <v>26</v>
      </c>
      <c r="F52" s="12">
        <v>13</v>
      </c>
      <c r="G52" s="12">
        <v>73</v>
      </c>
      <c r="H52" s="14">
        <v>0.46575342465753422</v>
      </c>
    </row>
    <row r="53" spans="1:8" x14ac:dyDescent="0.25">
      <c r="A53" s="16">
        <v>41861</v>
      </c>
      <c r="B53" t="s">
        <v>41</v>
      </c>
      <c r="C53" s="12">
        <v>13</v>
      </c>
      <c r="D53" s="12">
        <v>29</v>
      </c>
      <c r="E53" s="12">
        <v>28</v>
      </c>
      <c r="F53" s="12">
        <v>12</v>
      </c>
      <c r="G53" s="12">
        <v>82</v>
      </c>
      <c r="H53" s="14">
        <v>0.51219512195121952</v>
      </c>
    </row>
    <row r="54" spans="1:8" x14ac:dyDescent="0.25">
      <c r="A54" s="16">
        <v>41861</v>
      </c>
      <c r="B54" t="s">
        <v>40</v>
      </c>
      <c r="C54" s="12">
        <v>10</v>
      </c>
      <c r="D54" s="12">
        <v>24</v>
      </c>
      <c r="E54" s="12">
        <v>26</v>
      </c>
      <c r="F54" s="12">
        <v>11</v>
      </c>
      <c r="G54" s="12">
        <v>71</v>
      </c>
      <c r="H54" s="14">
        <v>0.47887323943661969</v>
      </c>
    </row>
    <row r="55" spans="1:8" x14ac:dyDescent="0.25">
      <c r="A55" s="16">
        <v>41861</v>
      </c>
      <c r="B55" t="s">
        <v>48</v>
      </c>
      <c r="C55" s="12">
        <v>10</v>
      </c>
      <c r="D55" s="12">
        <v>26</v>
      </c>
      <c r="E55" s="12">
        <v>29</v>
      </c>
      <c r="F55" s="12">
        <v>11</v>
      </c>
      <c r="G55" s="12">
        <v>76</v>
      </c>
      <c r="H55" s="14">
        <v>0.47368421052631576</v>
      </c>
    </row>
    <row r="56" spans="1:8" x14ac:dyDescent="0.25">
      <c r="A56" s="16">
        <v>41861</v>
      </c>
      <c r="B56" t="s">
        <v>47</v>
      </c>
      <c r="C56" s="12">
        <v>12</v>
      </c>
      <c r="D56" s="12">
        <v>30</v>
      </c>
      <c r="E56" s="12">
        <v>20</v>
      </c>
      <c r="F56" s="12">
        <v>11</v>
      </c>
      <c r="G56" s="12">
        <v>73</v>
      </c>
      <c r="H56" s="14">
        <v>0.57534246575342463</v>
      </c>
    </row>
    <row r="57" spans="1:8" x14ac:dyDescent="0.25">
      <c r="A57" s="16">
        <v>41861</v>
      </c>
      <c r="B57" t="s">
        <v>54</v>
      </c>
      <c r="C57" s="12">
        <v>11</v>
      </c>
      <c r="D57" s="12">
        <v>27</v>
      </c>
      <c r="E57" s="12">
        <v>24</v>
      </c>
      <c r="F57" s="12">
        <v>12</v>
      </c>
      <c r="G57" s="12">
        <v>74</v>
      </c>
      <c r="H57" s="14">
        <v>0.51351351351351349</v>
      </c>
    </row>
    <row r="58" spans="1:8" x14ac:dyDescent="0.25">
      <c r="A58" s="16">
        <v>41861</v>
      </c>
      <c r="B58" t="s">
        <v>37</v>
      </c>
      <c r="C58" s="12">
        <v>15</v>
      </c>
      <c r="D58" s="12">
        <v>30</v>
      </c>
      <c r="E58" s="12">
        <v>29</v>
      </c>
      <c r="F58" s="12">
        <v>11</v>
      </c>
      <c r="G58" s="12">
        <v>85</v>
      </c>
      <c r="H58" s="14">
        <v>0.52941176470588236</v>
      </c>
    </row>
    <row r="59" spans="1:8" x14ac:dyDescent="0.25">
      <c r="A59" s="16">
        <v>41861</v>
      </c>
      <c r="B59" t="s">
        <v>42</v>
      </c>
      <c r="C59" s="12">
        <v>15</v>
      </c>
      <c r="D59" s="12">
        <v>22</v>
      </c>
      <c r="E59" s="12">
        <v>26</v>
      </c>
      <c r="F59" s="12">
        <v>15</v>
      </c>
      <c r="G59" s="12">
        <v>78</v>
      </c>
      <c r="H59" s="14">
        <v>0.47435897435897434</v>
      </c>
    </row>
    <row r="60" spans="1:8" x14ac:dyDescent="0.25">
      <c r="A60" s="16">
        <v>41861</v>
      </c>
      <c r="B60" t="s">
        <v>50</v>
      </c>
      <c r="C60" s="12">
        <v>14</v>
      </c>
      <c r="D60" s="12">
        <v>21</v>
      </c>
      <c r="E60" s="12">
        <v>22</v>
      </c>
      <c r="F60" s="12">
        <v>14</v>
      </c>
      <c r="G60" s="12">
        <v>71</v>
      </c>
      <c r="H60" s="14">
        <v>0.49295774647887325</v>
      </c>
    </row>
    <row r="61" spans="1:8" x14ac:dyDescent="0.25">
      <c r="A61" s="16">
        <v>41861</v>
      </c>
      <c r="B61" t="s">
        <v>49</v>
      </c>
      <c r="C61" s="12">
        <v>15</v>
      </c>
      <c r="D61" s="12">
        <v>24</v>
      </c>
      <c r="E61" s="12">
        <v>22</v>
      </c>
      <c r="F61" s="12">
        <v>13</v>
      </c>
      <c r="G61" s="12">
        <v>74</v>
      </c>
      <c r="H61" s="14">
        <v>0.52702702702702697</v>
      </c>
    </row>
    <row r="62" spans="1:8" x14ac:dyDescent="0.25">
      <c r="A62" s="16">
        <v>41862</v>
      </c>
      <c r="B62" t="s">
        <v>38</v>
      </c>
      <c r="C62" s="12">
        <v>13</v>
      </c>
      <c r="D62" s="12">
        <v>30</v>
      </c>
      <c r="E62" s="12">
        <v>30</v>
      </c>
      <c r="F62" s="12">
        <v>13</v>
      </c>
      <c r="G62" s="12">
        <v>86</v>
      </c>
      <c r="H62" s="14">
        <v>0.5</v>
      </c>
    </row>
    <row r="63" spans="1:8" x14ac:dyDescent="0.25">
      <c r="A63" s="16">
        <v>41862</v>
      </c>
      <c r="B63" t="s">
        <v>53</v>
      </c>
      <c r="C63" s="12">
        <v>14</v>
      </c>
      <c r="D63" s="12">
        <v>26</v>
      </c>
      <c r="E63" s="12">
        <v>23</v>
      </c>
      <c r="F63" s="12">
        <v>11</v>
      </c>
      <c r="G63" s="12">
        <v>74</v>
      </c>
      <c r="H63" s="14">
        <v>0.54054054054054057</v>
      </c>
    </row>
    <row r="64" spans="1:8" x14ac:dyDescent="0.25">
      <c r="A64" s="16">
        <v>41862</v>
      </c>
      <c r="B64" t="s">
        <v>39</v>
      </c>
      <c r="C64" s="12">
        <v>10</v>
      </c>
      <c r="D64" s="12">
        <v>24</v>
      </c>
      <c r="E64" s="12">
        <v>24</v>
      </c>
      <c r="F64" s="12">
        <v>12</v>
      </c>
      <c r="G64" s="12">
        <v>70</v>
      </c>
      <c r="H64" s="14">
        <v>0.48571428571428571</v>
      </c>
    </row>
    <row r="65" spans="1:8" x14ac:dyDescent="0.25">
      <c r="A65" s="16">
        <v>41862</v>
      </c>
      <c r="B65" t="s">
        <v>45</v>
      </c>
      <c r="C65" s="12">
        <v>13</v>
      </c>
      <c r="D65" s="12">
        <v>24</v>
      </c>
      <c r="E65" s="12">
        <v>30</v>
      </c>
      <c r="F65" s="12">
        <v>13</v>
      </c>
      <c r="G65" s="12">
        <v>80</v>
      </c>
      <c r="H65" s="14">
        <v>0.46250000000000002</v>
      </c>
    </row>
    <row r="66" spans="1:8" x14ac:dyDescent="0.25">
      <c r="A66" s="16">
        <v>41862</v>
      </c>
      <c r="B66" t="s">
        <v>46</v>
      </c>
      <c r="C66" s="12">
        <v>15</v>
      </c>
      <c r="D66" s="12">
        <v>23</v>
      </c>
      <c r="E66" s="12">
        <v>30</v>
      </c>
      <c r="F66" s="12">
        <v>12</v>
      </c>
      <c r="G66" s="12">
        <v>80</v>
      </c>
      <c r="H66" s="14">
        <v>0.47499999999999998</v>
      </c>
    </row>
    <row r="67" spans="1:8" x14ac:dyDescent="0.25">
      <c r="A67" s="16">
        <v>41862</v>
      </c>
      <c r="B67" t="s">
        <v>43</v>
      </c>
      <c r="C67" s="12">
        <v>11</v>
      </c>
      <c r="D67" s="12">
        <v>24</v>
      </c>
      <c r="E67" s="12">
        <v>30</v>
      </c>
      <c r="F67" s="12">
        <v>14</v>
      </c>
      <c r="G67" s="12">
        <v>79</v>
      </c>
      <c r="H67" s="14">
        <v>0.44303797468354428</v>
      </c>
    </row>
    <row r="68" spans="1:8" x14ac:dyDescent="0.25">
      <c r="A68" s="16">
        <v>41862</v>
      </c>
      <c r="B68" t="s">
        <v>55</v>
      </c>
      <c r="C68" s="12">
        <v>13</v>
      </c>
      <c r="D68" s="12">
        <v>21</v>
      </c>
      <c r="E68" s="12">
        <v>23</v>
      </c>
      <c r="F68" s="12">
        <v>15</v>
      </c>
      <c r="G68" s="12">
        <v>72</v>
      </c>
      <c r="H68" s="14">
        <v>0.47222222222222221</v>
      </c>
    </row>
    <row r="69" spans="1:8" x14ac:dyDescent="0.25">
      <c r="A69" s="16">
        <v>41862</v>
      </c>
      <c r="B69" t="s">
        <v>44</v>
      </c>
      <c r="C69" s="12">
        <v>15</v>
      </c>
      <c r="D69" s="12">
        <v>30</v>
      </c>
      <c r="E69" s="12">
        <v>23</v>
      </c>
      <c r="F69" s="12">
        <v>14</v>
      </c>
      <c r="G69" s="12">
        <v>82</v>
      </c>
      <c r="H69" s="14">
        <v>0.54878048780487809</v>
      </c>
    </row>
    <row r="70" spans="1:8" x14ac:dyDescent="0.25">
      <c r="A70" s="16">
        <v>41862</v>
      </c>
      <c r="B70" t="s">
        <v>56</v>
      </c>
      <c r="C70" s="12">
        <v>10</v>
      </c>
      <c r="D70" s="12">
        <v>23</v>
      </c>
      <c r="E70" s="12">
        <v>30</v>
      </c>
      <c r="F70" s="12">
        <v>15</v>
      </c>
      <c r="G70" s="12">
        <v>78</v>
      </c>
      <c r="H70" s="14">
        <v>0.42307692307692307</v>
      </c>
    </row>
    <row r="71" spans="1:8" x14ac:dyDescent="0.25">
      <c r="A71" s="16">
        <v>41862</v>
      </c>
      <c r="B71" t="s">
        <v>51</v>
      </c>
      <c r="C71" s="12">
        <v>14</v>
      </c>
      <c r="D71" s="12">
        <v>25</v>
      </c>
      <c r="E71" s="12">
        <v>27</v>
      </c>
      <c r="F71" s="12">
        <v>14</v>
      </c>
      <c r="G71" s="12">
        <v>80</v>
      </c>
      <c r="H71" s="14">
        <v>0.48749999999999999</v>
      </c>
    </row>
    <row r="72" spans="1:8" x14ac:dyDescent="0.25">
      <c r="A72" s="16">
        <v>41862</v>
      </c>
      <c r="B72" t="s">
        <v>52</v>
      </c>
      <c r="C72" s="12">
        <v>12</v>
      </c>
      <c r="D72" s="12">
        <v>25</v>
      </c>
      <c r="E72" s="12">
        <v>23</v>
      </c>
      <c r="F72" s="12">
        <v>13</v>
      </c>
      <c r="G72" s="12">
        <v>73</v>
      </c>
      <c r="H72" s="14">
        <v>0.50684931506849318</v>
      </c>
    </row>
    <row r="73" spans="1:8" x14ac:dyDescent="0.25">
      <c r="A73" s="16">
        <v>41862</v>
      </c>
      <c r="B73" t="s">
        <v>41</v>
      </c>
      <c r="C73" s="12">
        <v>14</v>
      </c>
      <c r="D73" s="12">
        <v>27</v>
      </c>
      <c r="E73" s="12">
        <v>27</v>
      </c>
      <c r="F73" s="12">
        <v>15</v>
      </c>
      <c r="G73" s="12">
        <v>83</v>
      </c>
      <c r="H73" s="14">
        <v>0.49397590361445781</v>
      </c>
    </row>
    <row r="74" spans="1:8" x14ac:dyDescent="0.25">
      <c r="A74" s="16">
        <v>41862</v>
      </c>
      <c r="B74" t="s">
        <v>40</v>
      </c>
      <c r="C74" s="12">
        <v>10</v>
      </c>
      <c r="D74" s="12">
        <v>25</v>
      </c>
      <c r="E74" s="12">
        <v>26</v>
      </c>
      <c r="F74" s="12">
        <v>12</v>
      </c>
      <c r="G74" s="12">
        <v>73</v>
      </c>
      <c r="H74" s="14">
        <v>0.47945205479452052</v>
      </c>
    </row>
    <row r="75" spans="1:8" x14ac:dyDescent="0.25">
      <c r="A75" s="16">
        <v>41862</v>
      </c>
      <c r="B75" t="s">
        <v>48</v>
      </c>
      <c r="C75" s="12">
        <v>12</v>
      </c>
      <c r="D75" s="12">
        <v>29</v>
      </c>
      <c r="E75" s="12">
        <v>21</v>
      </c>
      <c r="F75" s="12">
        <v>11</v>
      </c>
      <c r="G75" s="12">
        <v>73</v>
      </c>
      <c r="H75" s="14">
        <v>0.56164383561643838</v>
      </c>
    </row>
    <row r="76" spans="1:8" x14ac:dyDescent="0.25">
      <c r="A76" s="16">
        <v>41862</v>
      </c>
      <c r="B76" t="s">
        <v>47</v>
      </c>
      <c r="C76" s="12">
        <v>11</v>
      </c>
      <c r="D76" s="12">
        <v>30</v>
      </c>
      <c r="E76" s="12">
        <v>26</v>
      </c>
      <c r="F76" s="12">
        <v>13</v>
      </c>
      <c r="G76" s="12">
        <v>80</v>
      </c>
      <c r="H76" s="14">
        <v>0.51249999999999996</v>
      </c>
    </row>
    <row r="77" spans="1:8" x14ac:dyDescent="0.25">
      <c r="A77" s="16">
        <v>41862</v>
      </c>
      <c r="B77" t="s">
        <v>54</v>
      </c>
      <c r="C77" s="12">
        <v>12</v>
      </c>
      <c r="D77" s="12">
        <v>28</v>
      </c>
      <c r="E77" s="12">
        <v>22</v>
      </c>
      <c r="F77" s="12">
        <v>15</v>
      </c>
      <c r="G77" s="12">
        <v>77</v>
      </c>
      <c r="H77" s="14">
        <v>0.51948051948051943</v>
      </c>
    </row>
    <row r="78" spans="1:8" x14ac:dyDescent="0.25">
      <c r="A78" s="16">
        <v>41862</v>
      </c>
      <c r="B78" t="s">
        <v>37</v>
      </c>
      <c r="C78" s="12">
        <v>15</v>
      </c>
      <c r="D78" s="12">
        <v>25</v>
      </c>
      <c r="E78" s="12">
        <v>24</v>
      </c>
      <c r="F78" s="12">
        <v>12</v>
      </c>
      <c r="G78" s="12">
        <v>76</v>
      </c>
      <c r="H78" s="14">
        <v>0.52631578947368418</v>
      </c>
    </row>
    <row r="79" spans="1:8" x14ac:dyDescent="0.25">
      <c r="A79" s="16">
        <v>41862</v>
      </c>
      <c r="B79" t="s">
        <v>42</v>
      </c>
      <c r="C79" s="12">
        <v>11</v>
      </c>
      <c r="D79" s="12">
        <v>20</v>
      </c>
      <c r="E79" s="12">
        <v>24</v>
      </c>
      <c r="F79" s="12">
        <v>11</v>
      </c>
      <c r="G79" s="12">
        <v>66</v>
      </c>
      <c r="H79" s="14">
        <v>0.46969696969696972</v>
      </c>
    </row>
    <row r="80" spans="1:8" x14ac:dyDescent="0.25">
      <c r="A80" s="16">
        <v>41862</v>
      </c>
      <c r="B80" t="s">
        <v>50</v>
      </c>
      <c r="C80" s="12">
        <v>11</v>
      </c>
      <c r="D80" s="12">
        <v>22</v>
      </c>
      <c r="E80" s="12">
        <v>30</v>
      </c>
      <c r="F80" s="12">
        <v>13</v>
      </c>
      <c r="G80" s="12">
        <v>76</v>
      </c>
      <c r="H80" s="14">
        <v>0.43421052631578949</v>
      </c>
    </row>
    <row r="81" spans="1:8" x14ac:dyDescent="0.25">
      <c r="A81" s="16">
        <v>41862</v>
      </c>
      <c r="B81" t="s">
        <v>49</v>
      </c>
      <c r="C81" s="12">
        <v>14</v>
      </c>
      <c r="D81" s="12">
        <v>25</v>
      </c>
      <c r="E81" s="12">
        <v>30</v>
      </c>
      <c r="F81" s="12">
        <v>10</v>
      </c>
      <c r="G81" s="12">
        <v>79</v>
      </c>
      <c r="H81" s="14">
        <v>0.49367088607594939</v>
      </c>
    </row>
    <row r="82" spans="1:8" x14ac:dyDescent="0.25">
      <c r="A82" s="16">
        <v>41863</v>
      </c>
      <c r="B82" t="s">
        <v>38</v>
      </c>
      <c r="C82" s="12">
        <v>14</v>
      </c>
      <c r="D82" s="12">
        <v>30</v>
      </c>
      <c r="E82" s="12">
        <v>21</v>
      </c>
      <c r="F82" s="12">
        <v>12</v>
      </c>
      <c r="G82" s="12">
        <v>77</v>
      </c>
      <c r="H82" s="14">
        <v>0.5714285714285714</v>
      </c>
    </row>
    <row r="83" spans="1:8" x14ac:dyDescent="0.25">
      <c r="A83" s="16">
        <v>41863</v>
      </c>
      <c r="B83" t="s">
        <v>53</v>
      </c>
      <c r="C83" s="12">
        <v>15</v>
      </c>
      <c r="D83" s="12">
        <v>22</v>
      </c>
      <c r="E83" s="12">
        <v>29</v>
      </c>
      <c r="F83" s="12">
        <v>15</v>
      </c>
      <c r="G83" s="12">
        <v>81</v>
      </c>
      <c r="H83" s="14">
        <v>0.4567901234567901</v>
      </c>
    </row>
    <row r="84" spans="1:8" x14ac:dyDescent="0.25">
      <c r="A84" s="16">
        <v>41863</v>
      </c>
      <c r="B84" t="s">
        <v>39</v>
      </c>
      <c r="C84" s="12">
        <v>12</v>
      </c>
      <c r="D84" s="12">
        <v>26</v>
      </c>
      <c r="E84" s="12">
        <v>20</v>
      </c>
      <c r="F84" s="12">
        <v>12</v>
      </c>
      <c r="G84" s="12">
        <v>70</v>
      </c>
      <c r="H84" s="14">
        <v>0.54285714285714282</v>
      </c>
    </row>
    <row r="85" spans="1:8" x14ac:dyDescent="0.25">
      <c r="A85" s="16">
        <v>41863</v>
      </c>
      <c r="B85" t="s">
        <v>45</v>
      </c>
      <c r="C85" s="12">
        <v>12</v>
      </c>
      <c r="D85" s="12">
        <v>25</v>
      </c>
      <c r="E85" s="12">
        <v>23</v>
      </c>
      <c r="F85" s="12">
        <v>14</v>
      </c>
      <c r="G85" s="12">
        <v>74</v>
      </c>
      <c r="H85" s="14">
        <v>0.5</v>
      </c>
    </row>
    <row r="86" spans="1:8" x14ac:dyDescent="0.25">
      <c r="A86" s="16">
        <v>41863</v>
      </c>
      <c r="B86" t="s">
        <v>46</v>
      </c>
      <c r="C86" s="12">
        <v>10</v>
      </c>
      <c r="D86" s="12">
        <v>23</v>
      </c>
      <c r="E86" s="12">
        <v>25</v>
      </c>
      <c r="F86" s="12">
        <v>15</v>
      </c>
      <c r="G86" s="12">
        <v>73</v>
      </c>
      <c r="H86" s="14">
        <v>0.45205479452054792</v>
      </c>
    </row>
    <row r="87" spans="1:8" x14ac:dyDescent="0.25">
      <c r="A87" s="16">
        <v>41863</v>
      </c>
      <c r="B87" t="s">
        <v>43</v>
      </c>
      <c r="C87" s="12">
        <v>14</v>
      </c>
      <c r="D87" s="12">
        <v>23</v>
      </c>
      <c r="E87" s="12">
        <v>30</v>
      </c>
      <c r="F87" s="12">
        <v>11</v>
      </c>
      <c r="G87" s="12">
        <v>78</v>
      </c>
      <c r="H87" s="14">
        <v>0.47435897435897434</v>
      </c>
    </row>
    <row r="88" spans="1:8" x14ac:dyDescent="0.25">
      <c r="A88" s="16">
        <v>41863</v>
      </c>
      <c r="B88" t="s">
        <v>55</v>
      </c>
      <c r="C88" s="12">
        <v>14</v>
      </c>
      <c r="D88" s="12">
        <v>23</v>
      </c>
      <c r="E88" s="12">
        <v>28</v>
      </c>
      <c r="F88" s="12">
        <v>15</v>
      </c>
      <c r="G88" s="12">
        <v>80</v>
      </c>
      <c r="H88" s="14">
        <v>0.46250000000000002</v>
      </c>
    </row>
    <row r="89" spans="1:8" x14ac:dyDescent="0.25">
      <c r="A89" s="16">
        <v>41863</v>
      </c>
      <c r="B89" t="s">
        <v>44</v>
      </c>
      <c r="C89" s="12">
        <v>15</v>
      </c>
      <c r="D89" s="12">
        <v>30</v>
      </c>
      <c r="E89" s="12">
        <v>26</v>
      </c>
      <c r="F89" s="12">
        <v>14</v>
      </c>
      <c r="G89" s="12">
        <v>85</v>
      </c>
      <c r="H89" s="14">
        <v>0.52941176470588236</v>
      </c>
    </row>
    <row r="90" spans="1:8" x14ac:dyDescent="0.25">
      <c r="A90" s="16">
        <v>41863</v>
      </c>
      <c r="B90" t="s">
        <v>56</v>
      </c>
      <c r="C90" s="12">
        <v>12</v>
      </c>
      <c r="D90" s="12">
        <v>26</v>
      </c>
      <c r="E90" s="12">
        <v>29</v>
      </c>
      <c r="F90" s="12">
        <v>14</v>
      </c>
      <c r="G90" s="12">
        <v>81</v>
      </c>
      <c r="H90" s="14">
        <v>0.46913580246913578</v>
      </c>
    </row>
    <row r="91" spans="1:8" x14ac:dyDescent="0.25">
      <c r="A91" s="16">
        <v>41863</v>
      </c>
      <c r="B91" t="s">
        <v>51</v>
      </c>
      <c r="C91" s="12">
        <v>13</v>
      </c>
      <c r="D91" s="12">
        <v>30</v>
      </c>
      <c r="E91" s="12">
        <v>28</v>
      </c>
      <c r="F91" s="12">
        <v>10</v>
      </c>
      <c r="G91" s="12">
        <v>81</v>
      </c>
      <c r="H91" s="14">
        <v>0.53086419753086422</v>
      </c>
    </row>
    <row r="92" spans="1:8" x14ac:dyDescent="0.25">
      <c r="A92" s="16">
        <v>41863</v>
      </c>
      <c r="B92" t="s">
        <v>52</v>
      </c>
      <c r="C92" s="12">
        <v>14</v>
      </c>
      <c r="D92" s="12">
        <v>25</v>
      </c>
      <c r="E92" s="12">
        <v>20</v>
      </c>
      <c r="F92" s="12">
        <v>12</v>
      </c>
      <c r="G92" s="12">
        <v>71</v>
      </c>
      <c r="H92" s="14">
        <v>0.54929577464788737</v>
      </c>
    </row>
    <row r="93" spans="1:8" x14ac:dyDescent="0.25">
      <c r="A93" s="16">
        <v>41863</v>
      </c>
      <c r="B93" t="s">
        <v>41</v>
      </c>
      <c r="C93" s="12">
        <v>13</v>
      </c>
      <c r="D93" s="12">
        <v>25</v>
      </c>
      <c r="E93" s="12">
        <v>23</v>
      </c>
      <c r="F93" s="12">
        <v>12</v>
      </c>
      <c r="G93" s="12">
        <v>73</v>
      </c>
      <c r="H93" s="14">
        <v>0.52054794520547942</v>
      </c>
    </row>
    <row r="94" spans="1:8" x14ac:dyDescent="0.25">
      <c r="A94" s="16">
        <v>41863</v>
      </c>
      <c r="B94" t="s">
        <v>40</v>
      </c>
      <c r="C94" s="12">
        <v>12</v>
      </c>
      <c r="D94" s="12">
        <v>24</v>
      </c>
      <c r="E94" s="12">
        <v>22</v>
      </c>
      <c r="F94" s="12">
        <v>13</v>
      </c>
      <c r="G94" s="12">
        <v>71</v>
      </c>
      <c r="H94" s="14">
        <v>0.50704225352112675</v>
      </c>
    </row>
    <row r="95" spans="1:8" x14ac:dyDescent="0.25">
      <c r="A95" s="16">
        <v>41863</v>
      </c>
      <c r="B95" t="s">
        <v>48</v>
      </c>
      <c r="C95" s="12">
        <v>11</v>
      </c>
      <c r="D95" s="12">
        <v>28</v>
      </c>
      <c r="E95" s="12">
        <v>20</v>
      </c>
      <c r="F95" s="12">
        <v>15</v>
      </c>
      <c r="G95" s="12">
        <v>74</v>
      </c>
      <c r="H95" s="14">
        <v>0.52702702702702697</v>
      </c>
    </row>
    <row r="96" spans="1:8" x14ac:dyDescent="0.25">
      <c r="A96" s="16">
        <v>41863</v>
      </c>
      <c r="B96" t="s">
        <v>47</v>
      </c>
      <c r="C96" s="12">
        <v>13</v>
      </c>
      <c r="D96" s="12">
        <v>21</v>
      </c>
      <c r="E96" s="12">
        <v>24</v>
      </c>
      <c r="F96" s="12">
        <v>15</v>
      </c>
      <c r="G96" s="12">
        <v>73</v>
      </c>
      <c r="H96" s="14">
        <v>0.46575342465753422</v>
      </c>
    </row>
    <row r="97" spans="1:8" x14ac:dyDescent="0.25">
      <c r="A97" s="16">
        <v>41863</v>
      </c>
      <c r="B97" t="s">
        <v>54</v>
      </c>
      <c r="C97" s="12">
        <v>11</v>
      </c>
      <c r="D97" s="12">
        <v>25</v>
      </c>
      <c r="E97" s="12">
        <v>23</v>
      </c>
      <c r="F97" s="12">
        <v>11</v>
      </c>
      <c r="G97" s="12">
        <v>70</v>
      </c>
      <c r="H97" s="14">
        <v>0.51428571428571423</v>
      </c>
    </row>
    <row r="98" spans="1:8" x14ac:dyDescent="0.25">
      <c r="A98" s="16">
        <v>41863</v>
      </c>
      <c r="B98" t="s">
        <v>37</v>
      </c>
      <c r="C98" s="12">
        <v>13</v>
      </c>
      <c r="D98" s="12">
        <v>25</v>
      </c>
      <c r="E98" s="12">
        <v>26</v>
      </c>
      <c r="F98" s="12">
        <v>10</v>
      </c>
      <c r="G98" s="12">
        <v>74</v>
      </c>
      <c r="H98" s="14">
        <v>0.51351351351351349</v>
      </c>
    </row>
    <row r="99" spans="1:8" x14ac:dyDescent="0.25">
      <c r="A99" s="16">
        <v>41863</v>
      </c>
      <c r="B99" t="s">
        <v>42</v>
      </c>
      <c r="C99" s="12">
        <v>14</v>
      </c>
      <c r="D99" s="12">
        <v>29</v>
      </c>
      <c r="E99" s="12">
        <v>25</v>
      </c>
      <c r="F99" s="12">
        <v>11</v>
      </c>
      <c r="G99" s="12">
        <v>79</v>
      </c>
      <c r="H99" s="14">
        <v>0.54430379746835444</v>
      </c>
    </row>
    <row r="100" spans="1:8" x14ac:dyDescent="0.25">
      <c r="A100" s="16">
        <v>41863</v>
      </c>
      <c r="B100" t="s">
        <v>50</v>
      </c>
      <c r="C100" s="12">
        <v>14</v>
      </c>
      <c r="D100" s="12">
        <v>24</v>
      </c>
      <c r="E100" s="12">
        <v>24</v>
      </c>
      <c r="F100" s="12">
        <v>14</v>
      </c>
      <c r="G100" s="12">
        <v>76</v>
      </c>
      <c r="H100" s="14">
        <v>0.5</v>
      </c>
    </row>
    <row r="101" spans="1:8" x14ac:dyDescent="0.25">
      <c r="A101" s="16">
        <v>41863</v>
      </c>
      <c r="B101" t="s">
        <v>49</v>
      </c>
      <c r="C101" s="12">
        <v>10</v>
      </c>
      <c r="D101" s="12">
        <v>30</v>
      </c>
      <c r="E101" s="12">
        <v>26</v>
      </c>
      <c r="F101" s="12">
        <v>12</v>
      </c>
      <c r="G101" s="12">
        <v>78</v>
      </c>
      <c r="H101" s="14">
        <v>0.51282051282051277</v>
      </c>
    </row>
    <row r="102" spans="1:8" x14ac:dyDescent="0.25">
      <c r="A102" s="16" t="s">
        <v>21</v>
      </c>
      <c r="C102" s="12">
        <v>1257</v>
      </c>
      <c r="D102" s="12">
        <v>2546</v>
      </c>
      <c r="E102" s="12">
        <v>2531</v>
      </c>
      <c r="F102" s="12">
        <v>1273</v>
      </c>
      <c r="G102" s="12">
        <v>7607</v>
      </c>
      <c r="H102" s="14">
        <v>50.007693160124823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 x14ac:dyDescent="0.25"/>
  <cols>
    <col min="1" max="1" width="14.85546875" customWidth="1"/>
    <col min="2" max="2" width="21.5703125" customWidth="1"/>
    <col min="3" max="3" width="19.140625" customWidth="1"/>
    <col min="4" max="4" width="26.5703125" customWidth="1"/>
    <col min="5" max="5" width="28.7109375" customWidth="1"/>
    <col min="6" max="8" width="17.28515625" customWidth="1"/>
    <col min="9" max="20" width="17.28515625" bestFit="1" customWidth="1"/>
    <col min="21" max="21" width="17.28515625" customWidth="1"/>
    <col min="22" max="22" width="11.28515625" customWidth="1"/>
    <col min="23" max="100" width="17.28515625" bestFit="1" customWidth="1"/>
    <col min="101" max="101" width="11.28515625" bestFit="1" customWidth="1"/>
  </cols>
  <sheetData>
    <row r="1" spans="1:6" x14ac:dyDescent="0.25">
      <c r="A1" s="11" t="s">
        <v>18</v>
      </c>
      <c r="B1" t="s">
        <v>129</v>
      </c>
    </row>
    <row r="3" spans="1:6" x14ac:dyDescent="0.25">
      <c r="A3" s="11" t="s">
        <v>107</v>
      </c>
      <c r="B3" t="s">
        <v>113</v>
      </c>
      <c r="C3" t="s">
        <v>114</v>
      </c>
      <c r="D3" t="s">
        <v>130</v>
      </c>
      <c r="E3" t="s">
        <v>131</v>
      </c>
      <c r="F3" t="s">
        <v>68</v>
      </c>
    </row>
    <row r="4" spans="1:6" x14ac:dyDescent="0.25">
      <c r="A4" s="16">
        <v>41859</v>
      </c>
      <c r="B4" s="12">
        <v>1512</v>
      </c>
      <c r="C4" s="12">
        <v>512</v>
      </c>
      <c r="D4" s="14">
        <v>0.23297244240640352</v>
      </c>
      <c r="E4" s="14">
        <v>0.69285640828126582</v>
      </c>
      <c r="F4" s="14">
        <v>0.50366447099516476</v>
      </c>
    </row>
    <row r="5" spans="1:6" x14ac:dyDescent="0.25">
      <c r="A5" s="16">
        <v>41860</v>
      </c>
      <c r="B5" s="12">
        <v>1468</v>
      </c>
      <c r="C5" s="12">
        <v>549</v>
      </c>
      <c r="D5" s="14">
        <v>0.25161034695496715</v>
      </c>
      <c r="E5" s="14">
        <v>0.68095696306657971</v>
      </c>
      <c r="F5" s="14">
        <v>0.49484658639476137</v>
      </c>
    </row>
    <row r="6" spans="1:6" x14ac:dyDescent="0.25">
      <c r="A6" s="16">
        <v>41861</v>
      </c>
      <c r="B6" s="12">
        <v>1495</v>
      </c>
      <c r="C6" s="12">
        <v>555</v>
      </c>
      <c r="D6" s="14">
        <v>0.25008229036657992</v>
      </c>
      <c r="E6" s="14">
        <v>0.68333083987732224</v>
      </c>
      <c r="F6" s="14">
        <v>0.50286562218360265</v>
      </c>
    </row>
    <row r="7" spans="1:6" x14ac:dyDescent="0.25">
      <c r="A7" s="16">
        <v>41862</v>
      </c>
      <c r="B7" s="12">
        <v>1495</v>
      </c>
      <c r="C7" s="12">
        <v>510</v>
      </c>
      <c r="D7" s="14">
        <v>0.23228067876827202</v>
      </c>
      <c r="E7" s="14">
        <v>0.69232963946987469</v>
      </c>
      <c r="F7" s="14">
        <v>0.49180841170896078</v>
      </c>
    </row>
    <row r="8" spans="1:6" x14ac:dyDescent="0.25">
      <c r="A8" s="16">
        <v>41863</v>
      </c>
      <c r="B8" s="12">
        <v>1502</v>
      </c>
      <c r="C8" s="12">
        <v>574</v>
      </c>
      <c r="D8" s="14">
        <v>0.25731871412976354</v>
      </c>
      <c r="E8" s="14">
        <v>0.68148174830490615</v>
      </c>
      <c r="F8" s="14">
        <v>0.50719956672375288</v>
      </c>
    </row>
    <row r="9" spans="1:6" x14ac:dyDescent="0.25">
      <c r="A9" s="16" t="s">
        <v>21</v>
      </c>
      <c r="B9" s="12">
        <v>7472</v>
      </c>
      <c r="C9" s="12">
        <v>2700</v>
      </c>
      <c r="D9" s="14">
        <v>0.24485289452519712</v>
      </c>
      <c r="E9" s="14">
        <v>0.68619111979998992</v>
      </c>
      <c r="F9" s="14">
        <v>0.50007693160124822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workbookViewId="0"/>
  </sheetViews>
  <sheetFormatPr defaultRowHeight="15" x14ac:dyDescent="0.25"/>
  <cols>
    <col min="1" max="2" width="17.140625" style="2" customWidth="1"/>
    <col min="3" max="3" width="18.140625" style="2" customWidth="1"/>
    <col min="4" max="4" width="14.140625" style="2" customWidth="1"/>
    <col min="5" max="5" width="14.42578125" style="2" bestFit="1" customWidth="1"/>
    <col min="6" max="16384" width="9.140625" style="2"/>
  </cols>
  <sheetData>
    <row r="1" spans="1:5" x14ac:dyDescent="0.25">
      <c r="A1"/>
      <c r="B1"/>
      <c r="C1" s="11" t="s">
        <v>19</v>
      </c>
      <c r="D1"/>
      <c r="E1"/>
    </row>
    <row r="2" spans="1:5" x14ac:dyDescent="0.25">
      <c r="A2" s="11" t="s">
        <v>35</v>
      </c>
      <c r="B2" s="11" t="s">
        <v>18</v>
      </c>
      <c r="C2" t="s">
        <v>20</v>
      </c>
      <c r="D2" t="s">
        <v>62</v>
      </c>
      <c r="E2" t="s">
        <v>63</v>
      </c>
    </row>
    <row r="3" spans="1:5" x14ac:dyDescent="0.25">
      <c r="A3" t="s">
        <v>36</v>
      </c>
      <c r="B3" t="s">
        <v>37</v>
      </c>
      <c r="C3" s="12">
        <v>7</v>
      </c>
      <c r="D3" s="13">
        <v>6</v>
      </c>
      <c r="E3" s="13">
        <v>0.5</v>
      </c>
    </row>
    <row r="4" spans="1:5" x14ac:dyDescent="0.25">
      <c r="A4" t="s">
        <v>36</v>
      </c>
      <c r="B4" t="s">
        <v>38</v>
      </c>
      <c r="C4" s="12">
        <v>7.5</v>
      </c>
      <c r="D4" s="13">
        <v>6.5</v>
      </c>
      <c r="E4" s="13">
        <v>0.70000000000000018</v>
      </c>
    </row>
    <row r="5" spans="1:5" x14ac:dyDescent="0.25">
      <c r="A5" t="s">
        <v>36</v>
      </c>
      <c r="B5" t="s">
        <v>39</v>
      </c>
      <c r="C5" s="12">
        <v>8</v>
      </c>
      <c r="D5" s="13">
        <v>7</v>
      </c>
      <c r="E5" s="13">
        <v>0.3</v>
      </c>
    </row>
    <row r="6" spans="1:5" x14ac:dyDescent="0.25">
      <c r="A6" t="s">
        <v>36</v>
      </c>
      <c r="B6" t="s">
        <v>40</v>
      </c>
      <c r="C6" s="12">
        <v>8.3000000000000007</v>
      </c>
      <c r="D6" s="13">
        <v>7.3000000000000007</v>
      </c>
      <c r="E6" s="13">
        <v>0.8</v>
      </c>
    </row>
    <row r="7" spans="1:5" x14ac:dyDescent="0.25">
      <c r="A7" t="s">
        <v>36</v>
      </c>
      <c r="B7" t="s">
        <v>41</v>
      </c>
      <c r="C7" s="12">
        <v>7.3</v>
      </c>
      <c r="D7" s="13">
        <v>6.3</v>
      </c>
      <c r="E7" s="13">
        <v>0.2</v>
      </c>
    </row>
    <row r="8" spans="1:5" x14ac:dyDescent="0.25">
      <c r="A8" t="s">
        <v>36</v>
      </c>
      <c r="B8" t="s">
        <v>42</v>
      </c>
      <c r="C8" s="12">
        <v>7.9</v>
      </c>
      <c r="D8" s="13">
        <v>6.9</v>
      </c>
      <c r="E8" s="13">
        <v>0.6</v>
      </c>
    </row>
    <row r="9" spans="1:5" x14ac:dyDescent="0.25">
      <c r="A9" t="s">
        <v>36</v>
      </c>
      <c r="B9" t="s">
        <v>43</v>
      </c>
      <c r="C9" s="12">
        <v>7.6</v>
      </c>
      <c r="D9" s="13">
        <v>6.6</v>
      </c>
      <c r="E9" s="13">
        <v>0.5</v>
      </c>
    </row>
    <row r="10" spans="1:5" x14ac:dyDescent="0.25">
      <c r="A10" t="s">
        <v>36</v>
      </c>
      <c r="B10" t="s">
        <v>44</v>
      </c>
      <c r="C10" s="12">
        <v>7</v>
      </c>
      <c r="D10" s="13">
        <v>6</v>
      </c>
      <c r="E10" s="13">
        <v>0.70000000000000018</v>
      </c>
    </row>
    <row r="11" spans="1:5" x14ac:dyDescent="0.25">
      <c r="A11" t="s">
        <v>36</v>
      </c>
      <c r="B11" t="s">
        <v>45</v>
      </c>
      <c r="C11" s="12">
        <v>7.5</v>
      </c>
      <c r="D11" s="13">
        <v>6.5</v>
      </c>
      <c r="E11" s="13">
        <v>0.3</v>
      </c>
    </row>
    <row r="12" spans="1:5" x14ac:dyDescent="0.25">
      <c r="A12" t="s">
        <v>36</v>
      </c>
      <c r="B12" t="s">
        <v>46</v>
      </c>
      <c r="C12" s="12">
        <v>8</v>
      </c>
      <c r="D12" s="13">
        <v>7</v>
      </c>
      <c r="E12" s="13">
        <v>0.8</v>
      </c>
    </row>
    <row r="13" spans="1:5" x14ac:dyDescent="0.25">
      <c r="A13" t="s">
        <v>57</v>
      </c>
      <c r="B13" t="s">
        <v>47</v>
      </c>
      <c r="C13" s="12">
        <v>8.3000000000000007</v>
      </c>
      <c r="D13" s="13">
        <v>7.3000000000000007</v>
      </c>
      <c r="E13" s="13">
        <v>0.2</v>
      </c>
    </row>
    <row r="14" spans="1:5" x14ac:dyDescent="0.25">
      <c r="A14" t="s">
        <v>57</v>
      </c>
      <c r="B14" t="s">
        <v>48</v>
      </c>
      <c r="C14" s="12">
        <v>7.3</v>
      </c>
      <c r="D14" s="13">
        <v>6.3</v>
      </c>
      <c r="E14" s="13">
        <v>0.6</v>
      </c>
    </row>
    <row r="15" spans="1:5" x14ac:dyDescent="0.25">
      <c r="A15" t="s">
        <v>57</v>
      </c>
      <c r="B15" t="s">
        <v>49</v>
      </c>
      <c r="C15" s="12">
        <v>7.9</v>
      </c>
      <c r="D15" s="13">
        <v>6.9</v>
      </c>
      <c r="E15" s="13">
        <v>0.5</v>
      </c>
    </row>
    <row r="16" spans="1:5" x14ac:dyDescent="0.25">
      <c r="A16" t="s">
        <v>57</v>
      </c>
      <c r="B16" t="s">
        <v>50</v>
      </c>
      <c r="C16" s="12">
        <v>7.6</v>
      </c>
      <c r="D16" s="13">
        <v>6.6</v>
      </c>
      <c r="E16" s="13">
        <v>0.70000000000000018</v>
      </c>
    </row>
    <row r="17" spans="1:5" x14ac:dyDescent="0.25">
      <c r="A17" t="s">
        <v>57</v>
      </c>
      <c r="B17" t="s">
        <v>51</v>
      </c>
      <c r="C17" s="12">
        <v>7</v>
      </c>
      <c r="D17" s="13">
        <v>6</v>
      </c>
      <c r="E17" s="13">
        <v>0.3</v>
      </c>
    </row>
    <row r="18" spans="1:5" x14ac:dyDescent="0.25">
      <c r="A18" t="s">
        <v>57</v>
      </c>
      <c r="B18" t="s">
        <v>52</v>
      </c>
      <c r="C18" s="12">
        <v>7.5</v>
      </c>
      <c r="D18" s="13">
        <v>6.5</v>
      </c>
      <c r="E18" s="13">
        <v>0.8</v>
      </c>
    </row>
    <row r="19" spans="1:5" x14ac:dyDescent="0.25">
      <c r="A19" t="s">
        <v>57</v>
      </c>
      <c r="B19" t="s">
        <v>53</v>
      </c>
      <c r="C19" s="12">
        <v>8</v>
      </c>
      <c r="D19" s="13">
        <v>7</v>
      </c>
      <c r="E19" s="13">
        <v>0.2</v>
      </c>
    </row>
    <row r="20" spans="1:5" x14ac:dyDescent="0.25">
      <c r="A20" t="s">
        <v>57</v>
      </c>
      <c r="B20" t="s">
        <v>54</v>
      </c>
      <c r="C20" s="12">
        <v>8.3000000000000007</v>
      </c>
      <c r="D20" s="13">
        <v>7.3000000000000007</v>
      </c>
      <c r="E20" s="13">
        <v>0.6</v>
      </c>
    </row>
    <row r="21" spans="1:5" x14ac:dyDescent="0.25">
      <c r="A21" t="s">
        <v>57</v>
      </c>
      <c r="B21" t="s">
        <v>55</v>
      </c>
      <c r="C21" s="12">
        <v>7.3</v>
      </c>
      <c r="D21" s="13">
        <v>6.3</v>
      </c>
      <c r="E21" s="13">
        <v>0.5</v>
      </c>
    </row>
    <row r="22" spans="1:5" x14ac:dyDescent="0.25">
      <c r="A22" t="s">
        <v>57</v>
      </c>
      <c r="B22" t="s">
        <v>56</v>
      </c>
      <c r="C22" s="12">
        <v>7.9</v>
      </c>
      <c r="D22" s="13">
        <v>6.9</v>
      </c>
      <c r="E22" s="13">
        <v>0.70000000000000018</v>
      </c>
    </row>
    <row r="23" spans="1:5" x14ac:dyDescent="0.25">
      <c r="A23" t="s">
        <v>21</v>
      </c>
      <c r="B23"/>
      <c r="C23" s="12">
        <v>153.20000000000002</v>
      </c>
      <c r="D23" s="13">
        <v>6.6599999999999993</v>
      </c>
      <c r="E23" s="13">
        <v>0.52500000000000002</v>
      </c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  <row r="29" spans="1:5" x14ac:dyDescent="0.25">
      <c r="A29"/>
      <c r="B29"/>
      <c r="C29"/>
      <c r="D29"/>
      <c r="E29"/>
    </row>
    <row r="30" spans="1:5" x14ac:dyDescent="0.25">
      <c r="A30"/>
      <c r="B30"/>
      <c r="C30"/>
      <c r="D30"/>
      <c r="E30"/>
    </row>
    <row r="31" spans="1:5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  <row r="103" spans="1:5" x14ac:dyDescent="0.25">
      <c r="A103"/>
      <c r="B103"/>
      <c r="C103"/>
      <c r="D103"/>
      <c r="E103"/>
    </row>
    <row r="104" spans="1:5" x14ac:dyDescent="0.25">
      <c r="A104"/>
      <c r="B104"/>
      <c r="C104"/>
      <c r="D104"/>
      <c r="E104"/>
    </row>
    <row r="105" spans="1:5" x14ac:dyDescent="0.25">
      <c r="A105"/>
      <c r="B105"/>
      <c r="C105"/>
      <c r="D105"/>
      <c r="E105"/>
    </row>
    <row r="106" spans="1:5" x14ac:dyDescent="0.25">
      <c r="A106"/>
      <c r="B106"/>
      <c r="C106"/>
      <c r="D106"/>
      <c r="E106"/>
    </row>
    <row r="107" spans="1:5" x14ac:dyDescent="0.25">
      <c r="A107"/>
      <c r="B107"/>
      <c r="C107"/>
      <c r="D107"/>
      <c r="E107"/>
    </row>
    <row r="108" spans="1:5" x14ac:dyDescent="0.25">
      <c r="A108"/>
      <c r="B108"/>
      <c r="C108"/>
      <c r="D108"/>
      <c r="E108"/>
    </row>
    <row r="109" spans="1:5" x14ac:dyDescent="0.25">
      <c r="A109"/>
      <c r="B109"/>
      <c r="C109"/>
      <c r="D109"/>
      <c r="E109"/>
    </row>
    <row r="110" spans="1:5" x14ac:dyDescent="0.25">
      <c r="A110"/>
      <c r="B110"/>
      <c r="C110"/>
      <c r="D110"/>
      <c r="E110"/>
    </row>
    <row r="111" spans="1:5" x14ac:dyDescent="0.25">
      <c r="A111"/>
      <c r="B111"/>
      <c r="C111"/>
      <c r="D111"/>
      <c r="E111"/>
    </row>
    <row r="112" spans="1:5" x14ac:dyDescent="0.25">
      <c r="A112"/>
      <c r="B112"/>
      <c r="C112"/>
      <c r="D112"/>
      <c r="E112"/>
    </row>
    <row r="113" spans="1:5" x14ac:dyDescent="0.25">
      <c r="A113"/>
      <c r="B113"/>
      <c r="C113"/>
      <c r="D113"/>
      <c r="E113"/>
    </row>
    <row r="114" spans="1:5" x14ac:dyDescent="0.25">
      <c r="A114"/>
      <c r="B114"/>
      <c r="C114"/>
      <c r="D114"/>
      <c r="E114"/>
    </row>
    <row r="115" spans="1:5" x14ac:dyDescent="0.25">
      <c r="A115"/>
      <c r="B115"/>
      <c r="C115"/>
      <c r="D115"/>
      <c r="E115"/>
    </row>
    <row r="116" spans="1:5" x14ac:dyDescent="0.25">
      <c r="A116"/>
      <c r="B116"/>
      <c r="C116"/>
      <c r="D116"/>
      <c r="E116"/>
    </row>
    <row r="117" spans="1:5" x14ac:dyDescent="0.25">
      <c r="A117"/>
      <c r="B117"/>
      <c r="C117"/>
      <c r="D117"/>
      <c r="E117"/>
    </row>
    <row r="118" spans="1:5" x14ac:dyDescent="0.25">
      <c r="A118"/>
      <c r="B118"/>
      <c r="C118"/>
      <c r="D118"/>
      <c r="E118"/>
    </row>
    <row r="119" spans="1:5" x14ac:dyDescent="0.25">
      <c r="A119"/>
      <c r="B119"/>
      <c r="C119"/>
      <c r="D119"/>
      <c r="E119"/>
    </row>
    <row r="120" spans="1:5" x14ac:dyDescent="0.25">
      <c r="A120"/>
      <c r="B120"/>
      <c r="C120"/>
      <c r="D120"/>
      <c r="E120"/>
    </row>
    <row r="121" spans="1:5" x14ac:dyDescent="0.25">
      <c r="A121"/>
      <c r="B121"/>
      <c r="C121"/>
      <c r="D121"/>
      <c r="E121"/>
    </row>
    <row r="122" spans="1:5" x14ac:dyDescent="0.25">
      <c r="A122"/>
      <c r="B122"/>
      <c r="C122"/>
      <c r="D122"/>
      <c r="E122"/>
    </row>
    <row r="123" spans="1:5" x14ac:dyDescent="0.25">
      <c r="A123"/>
      <c r="B123"/>
      <c r="C123"/>
      <c r="D123"/>
      <c r="E123"/>
    </row>
    <row r="124" spans="1:5" x14ac:dyDescent="0.25">
      <c r="A124"/>
      <c r="B124"/>
      <c r="C124"/>
      <c r="D124"/>
      <c r="E124"/>
    </row>
    <row r="125" spans="1:5" x14ac:dyDescent="0.25">
      <c r="A125"/>
      <c r="B125"/>
      <c r="C125"/>
      <c r="D125"/>
      <c r="E125"/>
    </row>
    <row r="126" spans="1:5" x14ac:dyDescent="0.25">
      <c r="A126"/>
      <c r="B126"/>
      <c r="C126"/>
      <c r="D126"/>
      <c r="E126"/>
    </row>
    <row r="127" spans="1:5" x14ac:dyDescent="0.25">
      <c r="A127"/>
      <c r="B127"/>
      <c r="C127"/>
      <c r="D127"/>
      <c r="E127"/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Introduction</vt:lpstr>
      <vt:lpstr>Raw Data</vt:lpstr>
      <vt:lpstr>Report</vt:lpstr>
      <vt:lpstr>Leads</vt:lpstr>
      <vt:lpstr>Clicks</vt:lpstr>
      <vt:lpstr>Sessions</vt:lpstr>
      <vt:lpstr>CSAT %</vt:lpstr>
      <vt:lpstr>Team Members</vt:lpstr>
      <vt:lpstr>Login Hours</vt:lpstr>
      <vt:lpstr>Sales</vt:lpstr>
      <vt:lpstr>Revenue</vt:lpstr>
      <vt:lpstr>Region</vt:lpstr>
      <vt:lpstr>Product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Maitray</dc:creator>
  <cp:lastModifiedBy>Maitray</cp:lastModifiedBy>
  <dcterms:created xsi:type="dcterms:W3CDTF">2014-08-09T09:29:25Z</dcterms:created>
  <dcterms:modified xsi:type="dcterms:W3CDTF">2014-09-12T10:51:48Z</dcterms:modified>
</cp:coreProperties>
</file>